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updateLinks="always"/>
  <mc:AlternateContent xmlns:mc="http://schemas.openxmlformats.org/markup-compatibility/2006">
    <mc:Choice Requires="x15">
      <x15ac:absPath xmlns:x15ac="http://schemas.microsoft.com/office/spreadsheetml/2010/11/ac" url="W:\taro\⑦経営部\税経\補助金・支援金\2512医療介護支援パッケージ（国）\京都府\"/>
    </mc:Choice>
  </mc:AlternateContent>
  <xr:revisionPtr revIDLastSave="0" documentId="8_{B8A40528-1D98-467E-893E-BA6E7C4B552C}" xr6:coauthVersionLast="47" xr6:coauthVersionMax="47" xr10:uidLastSave="{00000000-0000-0000-0000-000000000000}"/>
  <bookViews>
    <workbookView xWindow="-108" yWindow="-108" windowWidth="23256" windowHeight="12456" tabRatio="813" xr2:uid="{00000000-000D-0000-FFFF-FFFF00000000}"/>
  </bookViews>
  <sheets>
    <sheet name="【有床診】【総額及び平均額】賃上げ支援事業実績報告書" sheetId="114" r:id="rId1"/>
    <sheet name="【有床診】別紙（2.0％超部分算定シート）" sheetId="116" r:id="rId2"/>
    <sheet name="【無床診】【総額及び平均額】賃上げ支援事業実績報告書" sheetId="115" r:id="rId3"/>
    <sheet name="【無床診】別紙（2.0％超部分算定シート）" sheetId="117" r:id="rId4"/>
    <sheet name="【訪問看護ＳＴ】【総額及び平均額】賃上げ支援事業実績報告書" sheetId="119" r:id="rId5"/>
    <sheet name="【訪問看護ＳＴ】別紙（2.0％超部分算定シート）" sheetId="118" r:id="rId6"/>
    <sheet name="【薬局】【総額及び平均額】賃上げ支援事業実績報告" sheetId="120" r:id="rId7"/>
    <sheet name="【薬局】別紙（2.0％超部分算定シート）" sheetId="121" r:id="rId8"/>
    <sheet name="都道府県リスト" sheetId="62" state="hidden" r:id="rId9"/>
  </sheets>
  <definedNames>
    <definedName name="_xlnm._FilterDatabase" localSheetId="4" hidden="1">【訪問看護ＳＴ】【総額及び平均額】賃上げ支援事業実績報告書!$A$16:$O$20</definedName>
    <definedName name="_xlnm._FilterDatabase" localSheetId="5" hidden="1">'【訪問看護ＳＴ】別紙（2.0％超部分算定シート）'!$A$7:$O$8</definedName>
    <definedName name="_xlnm._FilterDatabase" localSheetId="2" hidden="1">【無床診】【総額及び平均額】賃上げ支援事業実績報告書!$A$10:$O$20</definedName>
    <definedName name="_xlnm._FilterDatabase" localSheetId="3" hidden="1">'【無床診】別紙（2.0％超部分算定シート）'!$A$4:$O$8</definedName>
    <definedName name="_xlnm._FilterDatabase" localSheetId="6" hidden="1">【薬局】【総額及び平均額】賃上げ支援事業実績報告!$A$10:$O$20</definedName>
    <definedName name="_xlnm._FilterDatabase" localSheetId="7" hidden="1">'【薬局】別紙（2.0％超部分算定シート）'!$A$4:$O$8</definedName>
    <definedName name="_xlnm._FilterDatabase" localSheetId="0" hidden="1">【有床診】【総額及び平均額】賃上げ支援事業実績報告書!$A$10:$S$10</definedName>
    <definedName name="_xlnm._FilterDatabase" localSheetId="1" hidden="1">'【有床診】別紙（2.0％超部分算定シート）'!$A$3:$O$8</definedName>
    <definedName name="_xlnm.Print_Area" localSheetId="4">【訪問看護ＳＴ】【総額及び平均額】賃上げ支援事業実績報告書!$A$1:$L$31</definedName>
    <definedName name="_xlnm.Print_Area" localSheetId="5">'【訪問看護ＳＴ】別紙（2.0％超部分算定シート）'!$A$1:$L$8</definedName>
    <definedName name="_xlnm.Print_Area" localSheetId="2">【無床診】【総額及び平均額】賃上げ支援事業実績報告書!$A$1:$L$34</definedName>
    <definedName name="_xlnm.Print_Area" localSheetId="3">'【無床診】別紙（2.0％超部分算定シート）'!$A$1:$L$8</definedName>
    <definedName name="_xlnm.Print_Area" localSheetId="6">【薬局】【総額及び平均額】賃上げ支援事業実績報告!$A$1:$L$36</definedName>
    <definedName name="_xlnm.Print_Area" localSheetId="7">'【薬局】別紙（2.0％超部分算定シート）'!$A$1:$L$8</definedName>
    <definedName name="_xlnm.Print_Area" localSheetId="0">【有床診】【総額及び平均額】賃上げ支援事業実績報告書!$A$1:$L$32</definedName>
    <definedName name="_xlnm.Print_Area" localSheetId="1">'【有床診】別紙（2.0％超部分算定シート）'!$A$1:$L$8</definedName>
    <definedName name="_xlnm.Print_Area">#REF!</definedName>
    <definedName name="_xlnm.Print_Titles" localSheetId="4">【訪問看護ＳＴ】【総額及び平均額】賃上げ支援事業実績報告書!$1:$8</definedName>
    <definedName name="_xlnm.Print_Titles" localSheetId="5">'【訪問看護ＳＴ】別紙（2.0％超部分算定シート）'!$1:$2</definedName>
    <definedName name="_xlnm.Print_Titles" localSheetId="2">【無床診】【総額及び平均額】賃上げ支援事業実績報告書!$1:$8</definedName>
    <definedName name="_xlnm.Print_Titles" localSheetId="3">'【無床診】別紙（2.0％超部分算定シート）'!$1:$2</definedName>
    <definedName name="_xlnm.Print_Titles" localSheetId="6">【薬局】【総額及び平均額】賃上げ支援事業実績報告!$1:$8</definedName>
    <definedName name="_xlnm.Print_Titles" localSheetId="7">'【薬局】別紙（2.0％超部分算定シート）'!$1:$2</definedName>
    <definedName name="_xlnm.Print_Titles" localSheetId="0">【有床診】【総額及び平均額】賃上げ支援事業実績報告書!$1:$8</definedName>
    <definedName name="_xlnm.Print_Titles" localSheetId="1">'【有床診】別紙（2.0％超部分算定シート）'!$1:$2</definedName>
    <definedName name="ブロック">#REF!</definedName>
    <definedName name="医療提供体制施設整備交付金">#REF!</definedName>
    <definedName name="医療提供体制施設整備補助金">#REF!</definedName>
    <definedName name="地域医療介護総合確保基金">#REF!</definedName>
    <definedName name="鉄筋コンクリート">#REF!</definedName>
    <definedName name="病床確保料">#REF!</definedName>
    <definedName name="木造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20" l="1"/>
  <c r="D25" i="120"/>
  <c r="G26" i="120"/>
  <c r="D26" i="120"/>
  <c r="D26" i="115"/>
  <c r="G25" i="115"/>
  <c r="D25" i="115"/>
  <c r="G26" i="115" l="1"/>
  <c r="L5" i="116"/>
  <c r="G13" i="115"/>
  <c r="G11" i="115"/>
  <c r="G12" i="115"/>
  <c r="G11" i="114"/>
  <c r="L9" i="114"/>
  <c r="L15" i="114" l="1"/>
  <c r="K11" i="115"/>
  <c r="J11" i="115"/>
  <c r="I11" i="115"/>
  <c r="F12" i="115"/>
  <c r="F11" i="115"/>
  <c r="K19" i="120" l="1"/>
  <c r="J19" i="120"/>
  <c r="I19" i="120"/>
  <c r="G19" i="120"/>
  <c r="F19" i="120" s="1"/>
  <c r="K13" i="120"/>
  <c r="J13" i="120"/>
  <c r="I13" i="120"/>
  <c r="G13" i="120"/>
  <c r="F13" i="120" s="1"/>
  <c r="K19" i="119"/>
  <c r="J19" i="119"/>
  <c r="I19" i="119"/>
  <c r="G19" i="119"/>
  <c r="F19" i="119" s="1"/>
  <c r="K13" i="119"/>
  <c r="J13" i="119"/>
  <c r="I13" i="119"/>
  <c r="G13" i="119"/>
  <c r="F13" i="119" s="1"/>
  <c r="L19" i="120" l="1"/>
  <c r="L13" i="120"/>
  <c r="L19" i="119"/>
  <c r="L13" i="119"/>
  <c r="A6" i="117"/>
  <c r="A3" i="117"/>
  <c r="E14" i="119"/>
  <c r="A3" i="118"/>
  <c r="L5" i="118"/>
  <c r="L14" i="119" s="1"/>
  <c r="K5" i="118"/>
  <c r="G14" i="119" s="1"/>
  <c r="J5" i="118"/>
  <c r="F14" i="119" s="1"/>
  <c r="D5" i="118"/>
  <c r="E5" i="118" s="1"/>
  <c r="K12" i="119"/>
  <c r="J12" i="119"/>
  <c r="I12" i="119"/>
  <c r="G12" i="119"/>
  <c r="F12" i="119"/>
  <c r="K11" i="119"/>
  <c r="J11" i="119"/>
  <c r="I11" i="119"/>
  <c r="G11" i="119"/>
  <c r="F11" i="119"/>
  <c r="L9" i="119"/>
  <c r="H9" i="119"/>
  <c r="L12" i="119" l="1"/>
  <c r="L11" i="119"/>
  <c r="K19" i="115"/>
  <c r="J19" i="115"/>
  <c r="I19" i="115"/>
  <c r="G19" i="115"/>
  <c r="F19" i="115" s="1"/>
  <c r="K13" i="115"/>
  <c r="J13" i="115"/>
  <c r="I13" i="115"/>
  <c r="F13" i="115"/>
  <c r="K19" i="114"/>
  <c r="J19" i="114"/>
  <c r="I19" i="114"/>
  <c r="G19" i="114"/>
  <c r="F19" i="114" s="1"/>
  <c r="G13" i="114"/>
  <c r="F13" i="114" s="1"/>
  <c r="K13" i="114"/>
  <c r="J13" i="114"/>
  <c r="I13" i="114"/>
  <c r="E20" i="120"/>
  <c r="E14" i="120"/>
  <c r="A6" i="121"/>
  <c r="A3" i="121"/>
  <c r="L8" i="121"/>
  <c r="L20" i="120" s="1"/>
  <c r="K8" i="121"/>
  <c r="G20" i="120" s="1"/>
  <c r="J8" i="121"/>
  <c r="F20" i="120" s="1"/>
  <c r="D8" i="121"/>
  <c r="E8" i="121" s="1"/>
  <c r="L5" i="121"/>
  <c r="L14" i="120" s="1"/>
  <c r="K5" i="121"/>
  <c r="G14" i="120" s="1"/>
  <c r="J5" i="121"/>
  <c r="F14" i="120" s="1"/>
  <c r="D5" i="121"/>
  <c r="E5" i="121" s="1"/>
  <c r="K18" i="120"/>
  <c r="J18" i="120"/>
  <c r="I18" i="120"/>
  <c r="G18" i="120"/>
  <c r="F18" i="120"/>
  <c r="K17" i="120"/>
  <c r="J17" i="120"/>
  <c r="I17" i="120"/>
  <c r="G17" i="120"/>
  <c r="F17" i="120"/>
  <c r="L15" i="120"/>
  <c r="H15" i="120"/>
  <c r="K12" i="120"/>
  <c r="J12" i="120"/>
  <c r="I12" i="120"/>
  <c r="G12" i="120"/>
  <c r="F12" i="120"/>
  <c r="K11" i="120"/>
  <c r="J11" i="120"/>
  <c r="I11" i="120"/>
  <c r="G11" i="120"/>
  <c r="F11" i="120"/>
  <c r="L9" i="120"/>
  <c r="H9" i="120"/>
  <c r="E20" i="119"/>
  <c r="A6" i="118"/>
  <c r="K18" i="119"/>
  <c r="J18" i="119"/>
  <c r="I18" i="119"/>
  <c r="G18" i="119"/>
  <c r="F18" i="119"/>
  <c r="K17" i="119"/>
  <c r="J17" i="119"/>
  <c r="I17" i="119"/>
  <c r="G17" i="119"/>
  <c r="F17" i="119"/>
  <c r="L15" i="119"/>
  <c r="H15" i="119"/>
  <c r="E20" i="115"/>
  <c r="E14" i="115"/>
  <c r="L8" i="118"/>
  <c r="L20" i="119" s="1"/>
  <c r="K8" i="118"/>
  <c r="G20" i="119" s="1"/>
  <c r="J8" i="118"/>
  <c r="F20" i="119" s="1"/>
  <c r="D8" i="118"/>
  <c r="E8" i="118" s="1"/>
  <c r="E20" i="114"/>
  <c r="E14" i="114"/>
  <c r="A6" i="116"/>
  <c r="A3" i="116"/>
  <c r="L8" i="117"/>
  <c r="L20" i="115" s="1"/>
  <c r="K8" i="117"/>
  <c r="G20" i="115" s="1"/>
  <c r="J8" i="117"/>
  <c r="F20" i="115" s="1"/>
  <c r="D8" i="117"/>
  <c r="E8" i="117" s="1"/>
  <c r="L5" i="117"/>
  <c r="L14" i="115" s="1"/>
  <c r="K5" i="117"/>
  <c r="G14" i="115" s="1"/>
  <c r="J5" i="117"/>
  <c r="F14" i="115" s="1"/>
  <c r="D5" i="117"/>
  <c r="E5" i="117" s="1"/>
  <c r="L8" i="116"/>
  <c r="L20" i="114" s="1"/>
  <c r="K8" i="116"/>
  <c r="G20" i="114" s="1"/>
  <c r="J8" i="116"/>
  <c r="F20" i="114" s="1"/>
  <c r="D8" i="116"/>
  <c r="E8" i="116" s="1"/>
  <c r="L14" i="114"/>
  <c r="K5" i="116"/>
  <c r="G14" i="114" s="1"/>
  <c r="J5" i="116"/>
  <c r="F14" i="114" s="1"/>
  <c r="D5" i="116"/>
  <c r="E5" i="116" s="1"/>
  <c r="K18" i="115"/>
  <c r="J18" i="115"/>
  <c r="I18" i="115"/>
  <c r="G18" i="115"/>
  <c r="F18" i="115"/>
  <c r="K17" i="115"/>
  <c r="J17" i="115"/>
  <c r="I17" i="115"/>
  <c r="G17" i="115"/>
  <c r="F17" i="115"/>
  <c r="L15" i="115"/>
  <c r="H15" i="115"/>
  <c r="K12" i="115"/>
  <c r="J12" i="115"/>
  <c r="I12" i="115"/>
  <c r="L9" i="115"/>
  <c r="H9" i="115"/>
  <c r="H15" i="114"/>
  <c r="H9" i="114"/>
  <c r="F17" i="114"/>
  <c r="G17" i="114"/>
  <c r="I17" i="114"/>
  <c r="J17" i="114"/>
  <c r="K17" i="114"/>
  <c r="F18" i="114"/>
  <c r="G18" i="114"/>
  <c r="I18" i="114"/>
  <c r="J18" i="114"/>
  <c r="K18" i="114"/>
  <c r="K12" i="114"/>
  <c r="J12" i="114"/>
  <c r="I12" i="114"/>
  <c r="G12" i="114"/>
  <c r="F12" i="114"/>
  <c r="K11" i="114"/>
  <c r="J11" i="114"/>
  <c r="I11" i="114"/>
  <c r="F11" i="114"/>
  <c r="G5" i="114" s="1"/>
  <c r="L13" i="115" l="1"/>
  <c r="L19" i="114"/>
  <c r="L19" i="115"/>
  <c r="G5" i="115"/>
  <c r="L13" i="114"/>
  <c r="G5" i="119"/>
  <c r="L17" i="119"/>
  <c r="G5" i="120"/>
  <c r="L11" i="120"/>
  <c r="L18" i="120"/>
  <c r="L12" i="120"/>
  <c r="L17" i="120"/>
  <c r="L18" i="119"/>
  <c r="L17" i="115"/>
  <c r="L11" i="115"/>
  <c r="L18" i="115"/>
  <c r="L12" i="115"/>
  <c r="L17" i="114"/>
  <c r="L18" i="114"/>
  <c r="L12" i="114"/>
  <c r="L11" i="114"/>
  <c r="L3" i="115" l="1"/>
  <c r="L5" i="115" s="1"/>
  <c r="L3" i="119"/>
  <c r="L5" i="119" s="1"/>
  <c r="L3" i="114"/>
  <c r="L5" i="114" s="1"/>
  <c r="L3" i="120"/>
  <c r="L6" i="120" s="1"/>
  <c r="L7" i="120" s="1"/>
  <c r="L6" i="115" l="1"/>
  <c r="L7" i="115" s="1"/>
  <c r="L6" i="119"/>
  <c r="L7" i="119" s="1"/>
  <c r="D25" i="119" s="1"/>
  <c r="L5" i="120"/>
  <c r="L6" i="114"/>
  <c r="L7" i="114" s="1"/>
  <c r="D25" i="114" s="1"/>
  <c r="G25" i="114" s="1"/>
  <c r="G26" i="114" s="1"/>
  <c r="G25" i="119" l="1"/>
  <c r="G26" i="119" s="1"/>
  <c r="D26" i="119"/>
  <c r="D26" i="114"/>
</calcChain>
</file>

<file path=xl/sharedStrings.xml><?xml version="1.0" encoding="utf-8"?>
<sst xmlns="http://schemas.openxmlformats.org/spreadsheetml/2006/main" count="554" uniqueCount="119">
  <si>
    <t>※都道府県名を選択してください</t>
    <rPh sb="1" eb="5">
      <t>トドウフケン</t>
    </rPh>
    <rPh sb="5" eb="6">
      <t>メイ</t>
    </rPh>
    <rPh sb="7" eb="9">
      <t>センタク</t>
    </rPh>
    <phoneticPr fontId="34"/>
  </si>
  <si>
    <t>01北海道</t>
  </si>
  <si>
    <t>02青森県</t>
    <rPh sb="4" eb="5">
      <t>ケン</t>
    </rPh>
    <phoneticPr fontId="34"/>
  </si>
  <si>
    <t>03岩手県</t>
    <rPh sb="4" eb="5">
      <t>ケン</t>
    </rPh>
    <phoneticPr fontId="34"/>
  </si>
  <si>
    <t>04宮城県</t>
    <phoneticPr fontId="34"/>
  </si>
  <si>
    <t>05秋田県</t>
    <phoneticPr fontId="34"/>
  </si>
  <si>
    <t>06山形県</t>
    <phoneticPr fontId="34"/>
  </si>
  <si>
    <t>07福島県</t>
    <phoneticPr fontId="34"/>
  </si>
  <si>
    <t>08茨城県</t>
    <phoneticPr fontId="34"/>
  </si>
  <si>
    <t>09栃木県</t>
    <phoneticPr fontId="34"/>
  </si>
  <si>
    <t>10群馬県</t>
    <phoneticPr fontId="34"/>
  </si>
  <si>
    <t>11埼玉県</t>
    <phoneticPr fontId="34"/>
  </si>
  <si>
    <t>12千葉県</t>
    <phoneticPr fontId="34"/>
  </si>
  <si>
    <t>13東京都</t>
    <rPh sb="4" eb="5">
      <t>ト</t>
    </rPh>
    <phoneticPr fontId="34"/>
  </si>
  <si>
    <t>14神奈川県</t>
    <phoneticPr fontId="34"/>
  </si>
  <si>
    <t>15新潟県</t>
    <phoneticPr fontId="34"/>
  </si>
  <si>
    <t>16富山県</t>
    <phoneticPr fontId="34"/>
  </si>
  <si>
    <t>17石川県</t>
    <phoneticPr fontId="34"/>
  </si>
  <si>
    <t>18福井県</t>
    <phoneticPr fontId="34"/>
  </si>
  <si>
    <t>19山梨県</t>
    <phoneticPr fontId="34"/>
  </si>
  <si>
    <t>20長野県</t>
    <phoneticPr fontId="34"/>
  </si>
  <si>
    <t>21岐阜県</t>
    <phoneticPr fontId="34"/>
  </si>
  <si>
    <t>22静岡県</t>
    <phoneticPr fontId="34"/>
  </si>
  <si>
    <t>23愛知県</t>
    <phoneticPr fontId="34"/>
  </si>
  <si>
    <t>24三重県</t>
    <phoneticPr fontId="34"/>
  </si>
  <si>
    <t>25滋賀県</t>
    <phoneticPr fontId="34"/>
  </si>
  <si>
    <t>26京都府</t>
    <rPh sb="4" eb="5">
      <t>フ</t>
    </rPh>
    <phoneticPr fontId="34"/>
  </si>
  <si>
    <t>27大阪府</t>
    <rPh sb="4" eb="5">
      <t>フ</t>
    </rPh>
    <phoneticPr fontId="34"/>
  </si>
  <si>
    <t>28兵庫県</t>
    <phoneticPr fontId="34"/>
  </si>
  <si>
    <t>29奈良県</t>
    <phoneticPr fontId="34"/>
  </si>
  <si>
    <t>30和歌山県</t>
    <phoneticPr fontId="34"/>
  </si>
  <si>
    <t>31鳥取県</t>
    <phoneticPr fontId="34"/>
  </si>
  <si>
    <t>32島根県</t>
    <phoneticPr fontId="34"/>
  </si>
  <si>
    <t>33岡山県</t>
    <phoneticPr fontId="34"/>
  </si>
  <si>
    <t>34広島県</t>
    <phoneticPr fontId="34"/>
  </si>
  <si>
    <t>35山口県</t>
    <phoneticPr fontId="34"/>
  </si>
  <si>
    <t>36徳島県</t>
    <phoneticPr fontId="34"/>
  </si>
  <si>
    <t>37香川県</t>
    <phoneticPr fontId="34"/>
  </si>
  <si>
    <t>38愛媛県</t>
    <phoneticPr fontId="34"/>
  </si>
  <si>
    <t>39高知県</t>
    <phoneticPr fontId="34"/>
  </si>
  <si>
    <t>40福岡県</t>
    <phoneticPr fontId="34"/>
  </si>
  <si>
    <t>41佐賀県</t>
    <phoneticPr fontId="34"/>
  </si>
  <si>
    <t>42長崎県</t>
    <phoneticPr fontId="34"/>
  </si>
  <si>
    <t>43熊本県</t>
    <phoneticPr fontId="34"/>
  </si>
  <si>
    <t>44大分県</t>
    <phoneticPr fontId="34"/>
  </si>
  <si>
    <t>45宮崎県</t>
    <phoneticPr fontId="34"/>
  </si>
  <si>
    <t>46鹿児島県</t>
    <phoneticPr fontId="34"/>
  </si>
  <si>
    <t>47沖縄県</t>
    <phoneticPr fontId="34"/>
  </si>
  <si>
    <t>×</t>
    <phoneticPr fontId="34"/>
  </si>
  <si>
    <t>開設者：</t>
    <rPh sb="0" eb="3">
      <t>カイセツシャ</t>
    </rPh>
    <phoneticPr fontId="34"/>
  </si>
  <si>
    <t>（記載要領）</t>
    <rPh sb="1" eb="3">
      <t>キサイ</t>
    </rPh>
    <rPh sb="3" eb="5">
      <t>ヨウリョウ</t>
    </rPh>
    <phoneticPr fontId="34"/>
  </si>
  <si>
    <t>○</t>
    <phoneticPr fontId="34"/>
  </si>
  <si>
    <t>賃金改善の内容</t>
    <rPh sb="0" eb="2">
      <t>チンギン</t>
    </rPh>
    <rPh sb="2" eb="4">
      <t>カイゼン</t>
    </rPh>
    <rPh sb="5" eb="7">
      <t>ナイヨウ</t>
    </rPh>
    <phoneticPr fontId="33"/>
  </si>
  <si>
    <t>給付金を活用して令和７年12月から令和８年３月までの間の賃金改善の実績の有無（○・×）を記載してください。</t>
    <rPh sb="0" eb="3">
      <t>キュウフキン</t>
    </rPh>
    <rPh sb="4" eb="6">
      <t>カツヨウ</t>
    </rPh>
    <rPh sb="36" eb="38">
      <t>ウム</t>
    </rPh>
    <rPh sb="44" eb="46">
      <t>キサイ</t>
    </rPh>
    <phoneticPr fontId="34"/>
  </si>
  <si>
    <t>給付金を活用して令和７年12月から令和８年３月までの間のベースアップによる賃金改善額（円単位）を直接入力してください。</t>
    <rPh sb="43" eb="44">
      <t>エン</t>
    </rPh>
    <rPh sb="44" eb="46">
      <t>タンイ</t>
    </rPh>
    <rPh sb="48" eb="50">
      <t>チョクセツ</t>
    </rPh>
    <rPh sb="50" eb="52">
      <t>ニュウリョク</t>
    </rPh>
    <phoneticPr fontId="34"/>
  </si>
  <si>
    <t>給付金を活用して令和７年12月から令和８年３月までの間に支給した特別手当の金額（円単位）を直接入力してください。</t>
    <rPh sb="40" eb="41">
      <t>エン</t>
    </rPh>
    <rPh sb="41" eb="43">
      <t>タンイ</t>
    </rPh>
    <rPh sb="45" eb="47">
      <t>チョクセツ</t>
    </rPh>
    <rPh sb="47" eb="49">
      <t>ニュウリョク</t>
    </rPh>
    <phoneticPr fontId="34"/>
  </si>
  <si>
    <t>給付金を活用して令和７年12月から令和８年３月までの間に支給した一時金の金額（円単位）を直接入力してください。</t>
    <rPh sb="39" eb="40">
      <t>エン</t>
    </rPh>
    <rPh sb="40" eb="42">
      <t>タンイ</t>
    </rPh>
    <rPh sb="44" eb="46">
      <t>チョクセツ</t>
    </rPh>
    <rPh sb="46" eb="48">
      <t>ニュウリョク</t>
    </rPh>
    <phoneticPr fontId="34"/>
  </si>
  <si>
    <t>１名あたり平均額
（役職によって異なる場合は加重平均してください）</t>
    <rPh sb="1" eb="2">
      <t>メイ</t>
    </rPh>
    <rPh sb="5" eb="8">
      <t>ヘイキンガク</t>
    </rPh>
    <rPh sb="10" eb="12">
      <t>ヤクショク</t>
    </rPh>
    <rPh sb="16" eb="17">
      <t>コト</t>
    </rPh>
    <rPh sb="19" eb="21">
      <t>バアイ</t>
    </rPh>
    <rPh sb="22" eb="24">
      <t>カジュウ</t>
    </rPh>
    <rPh sb="24" eb="26">
      <t>ヘイキン</t>
    </rPh>
    <phoneticPr fontId="34"/>
  </si>
  <si>
    <t>　賃上げ（ベースアップ分）（①対象人数×②月額×③月数）</t>
    <rPh sb="1" eb="3">
      <t>チンア</t>
    </rPh>
    <phoneticPr fontId="34"/>
  </si>
  <si>
    <t>賃金改善の総額</t>
    <phoneticPr fontId="33"/>
  </si>
  <si>
    <t>　特別手当（①対象人数×②月額×③月数）</t>
    <rPh sb="1" eb="3">
      <t>トクベツ</t>
    </rPh>
    <rPh sb="3" eb="5">
      <t>テアテ</t>
    </rPh>
    <rPh sb="7" eb="9">
      <t>タイショウ</t>
    </rPh>
    <rPh sb="9" eb="11">
      <t>ニンズウ</t>
    </rPh>
    <rPh sb="13" eb="15">
      <t>ゲツガク</t>
    </rPh>
    <rPh sb="17" eb="19">
      <t>ゲッスウ</t>
    </rPh>
    <phoneticPr fontId="34"/>
  </si>
  <si>
    <t>　一時金（①対象人数×②支給額）</t>
    <rPh sb="1" eb="4">
      <t>イチジキン</t>
    </rPh>
    <rPh sb="6" eb="8">
      <t>タイショウ</t>
    </rPh>
    <rPh sb="8" eb="10">
      <t>ニンズウ</t>
    </rPh>
    <rPh sb="12" eb="15">
      <t>シキュウガク</t>
    </rPh>
    <phoneticPr fontId="34"/>
  </si>
  <si>
    <t>　特別手当（（①対象人数×②月額×③月数）÷①対象人数）</t>
    <rPh sb="1" eb="3">
      <t>トクベツ</t>
    </rPh>
    <rPh sb="3" eb="5">
      <t>テアテ</t>
    </rPh>
    <rPh sb="8" eb="10">
      <t>タイショウ</t>
    </rPh>
    <rPh sb="10" eb="12">
      <t>ニンズウ</t>
    </rPh>
    <rPh sb="14" eb="16">
      <t>ゲツガク</t>
    </rPh>
    <rPh sb="18" eb="20">
      <t>ゲッスウ</t>
    </rPh>
    <phoneticPr fontId="34"/>
  </si>
  <si>
    <t>　賃上げ（ベースアップ分）（（①対象人数×②月額×③月数）÷①対象人数）</t>
    <rPh sb="1" eb="3">
      <t>チンア</t>
    </rPh>
    <phoneticPr fontId="34"/>
  </si>
  <si>
    <t>　一時金（（①対象人数×②支給額）÷①対象人数）</t>
    <rPh sb="1" eb="4">
      <t>イチジキン</t>
    </rPh>
    <rPh sb="7" eb="9">
      <t>タイショウ</t>
    </rPh>
    <rPh sb="9" eb="11">
      <t>ニンズウ</t>
    </rPh>
    <rPh sb="13" eb="16">
      <t>シキュウガク</t>
    </rPh>
    <phoneticPr fontId="34"/>
  </si>
  <si>
    <t>賃金改善の総額</t>
    <rPh sb="0" eb="2">
      <t>チンギン</t>
    </rPh>
    <rPh sb="2" eb="4">
      <t>カイゼン</t>
    </rPh>
    <rPh sb="5" eb="7">
      <t>ソウガク</t>
    </rPh>
    <phoneticPr fontId="34"/>
  </si>
  <si>
    <t>❶≧❷の判定</t>
    <rPh sb="4" eb="6">
      <t>ハンテイ</t>
    </rPh>
    <phoneticPr fontId="33"/>
  </si>
  <si>
    <t>❶：賃金改善の総額</t>
    <rPh sb="2" eb="4">
      <t>チンギン</t>
    </rPh>
    <rPh sb="4" eb="6">
      <t>カイゼン</t>
    </rPh>
    <rPh sb="7" eb="9">
      <t>ソウガク</t>
    </rPh>
    <phoneticPr fontId="33"/>
  </si>
  <si>
    <t>❷－❶：返還額（千円未満切り捨て）</t>
    <rPh sb="4" eb="7">
      <t>ヘンカンガク</t>
    </rPh>
    <rPh sb="8" eb="10">
      <t>センエン</t>
    </rPh>
    <rPh sb="10" eb="12">
      <t>ミマン</t>
    </rPh>
    <rPh sb="12" eb="13">
      <t>キ</t>
    </rPh>
    <rPh sb="14" eb="15">
      <t>ス</t>
    </rPh>
    <phoneticPr fontId="33"/>
  </si>
  <si>
    <t>交付確定額</t>
    <rPh sb="0" eb="2">
      <t>コウフ</t>
    </rPh>
    <rPh sb="2" eb="5">
      <t>カクテイガク</t>
    </rPh>
    <phoneticPr fontId="33"/>
  </si>
  <si>
    <t>有床診療所の名称：</t>
    <rPh sb="0" eb="2">
      <t>ユウショウ</t>
    </rPh>
    <rPh sb="2" eb="5">
      <t>シンリョウジョ</t>
    </rPh>
    <rPh sb="6" eb="8">
      <t>メイショウ</t>
    </rPh>
    <phoneticPr fontId="34"/>
  </si>
  <si>
    <t>無床診療所の名称：</t>
    <rPh sb="0" eb="2">
      <t>ムショウ</t>
    </rPh>
    <rPh sb="2" eb="5">
      <t>シンリョウジョ</t>
    </rPh>
    <rPh sb="6" eb="8">
      <t>メイショウ</t>
    </rPh>
    <phoneticPr fontId="34"/>
  </si>
  <si>
    <t>訪問看護ステーションの名称：</t>
    <rPh sb="0" eb="2">
      <t>ホウモン</t>
    </rPh>
    <rPh sb="2" eb="4">
      <t>カンゴ</t>
    </rPh>
    <rPh sb="11" eb="13">
      <t>メイショウ</t>
    </rPh>
    <phoneticPr fontId="34"/>
  </si>
  <si>
    <t>③月数</t>
    <rPh sb="1" eb="3">
      <t>ゲッスウ</t>
    </rPh>
    <phoneticPr fontId="33"/>
  </si>
  <si>
    <t>○</t>
  </si>
  <si>
    <t>令和８年６月１日以降のベースアップ月額水準の維持・拡大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2" eb="24">
      <t>イジ</t>
    </rPh>
    <rPh sb="25" eb="27">
      <t>カクダイ</t>
    </rPh>
    <phoneticPr fontId="33"/>
  </si>
  <si>
    <t>①対象人数
（常勤換算数）</t>
    <rPh sb="1" eb="3">
      <t>タイショウ</t>
    </rPh>
    <rPh sb="3" eb="5">
      <t>ニンズウ</t>
    </rPh>
    <rPh sb="7" eb="9">
      <t>ジョウキン</t>
    </rPh>
    <rPh sb="9" eb="11">
      <t>カンサン</t>
    </rPh>
    <rPh sb="11" eb="12">
      <t>スウ</t>
    </rPh>
    <phoneticPr fontId="33"/>
  </si>
  <si>
    <t>令和８年６月１日以降のベースアップ月額水準
（直接入力）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3" eb="25">
      <t>チョクセツ</t>
    </rPh>
    <rPh sb="25" eb="27">
      <t>ニュウリョク</t>
    </rPh>
    <phoneticPr fontId="33"/>
  </si>
  <si>
    <t>令和８年６月１日以降のベースアップ月額水準が支給額以上（自動判定）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2" eb="25">
      <t>シキュウガク</t>
    </rPh>
    <rPh sb="25" eb="27">
      <t>イジョウ</t>
    </rPh>
    <rPh sb="28" eb="30">
      <t>ジドウ</t>
    </rPh>
    <rPh sb="30" eb="32">
      <t>ハンテイ</t>
    </rPh>
    <phoneticPr fontId="33"/>
  </si>
  <si>
    <t>1名あたり平均額（月額）</t>
    <rPh sb="1" eb="2">
      <t>メイ</t>
    </rPh>
    <rPh sb="5" eb="8">
      <t>ヘイキンガク</t>
    </rPh>
    <rPh sb="9" eb="11">
      <t>ゲツガク</t>
    </rPh>
    <phoneticPr fontId="33"/>
  </si>
  <si>
    <t>「対象職員の常勤換算数」は、当該時点における対象職員の人数を常勤換算で記載してください。常勤の職員の常勤換算数は１としてください。
常勤でない職員の常勤換算数は、「当該常勤でない職員の所定労働時間」を「当該保険医療機関において定めている常勤職員の所定労働時間」で除して得た数（当該常勤でない職員の常勤換算数が１を超える場合は、１とする。）としてください。</t>
    <phoneticPr fontId="33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</si>
  <si>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（別紙にて算定）</t>
    <rPh sb="95" eb="97">
      <t>ベッシ</t>
    </rPh>
    <rPh sb="99" eb="101">
      <t>サンテイ</t>
    </rPh>
    <phoneticPr fontId="33"/>
  </si>
  <si>
    <t>別紙で算定してください。</t>
    <rPh sb="0" eb="2">
      <t>ベッシ</t>
    </rPh>
    <rPh sb="3" eb="5">
      <t>サンテイ</t>
    </rPh>
    <phoneticPr fontId="33"/>
  </si>
  <si>
    <t>【2.0超部分算定シート】</t>
    <phoneticPr fontId="33"/>
  </si>
  <si>
    <t>給付金の充当の有無（○・×）を記載してください。</t>
    <rPh sb="0" eb="3">
      <t>キュウフキン</t>
    </rPh>
    <rPh sb="4" eb="6">
      <t>ジュウトウ</t>
    </rPh>
    <rPh sb="7" eb="9">
      <t>ウム</t>
    </rPh>
    <rPh sb="15" eb="17">
      <t>キサイ</t>
    </rPh>
    <phoneticPr fontId="34"/>
  </si>
  <si>
    <t>Ⅰ　令和７年３月31日時点の賃金水準（月額）</t>
    <rPh sb="2" eb="4">
      <t>レイワ</t>
    </rPh>
    <rPh sb="5" eb="6">
      <t>ネン</t>
    </rPh>
    <rPh sb="7" eb="8">
      <t>ガツ</t>
    </rPh>
    <rPh sb="10" eb="11">
      <t>ニチ</t>
    </rPh>
    <rPh sb="11" eb="13">
      <t>ジテン</t>
    </rPh>
    <rPh sb="14" eb="16">
      <t>チンギン</t>
    </rPh>
    <rPh sb="16" eb="18">
      <t>スイジュン</t>
    </rPh>
    <rPh sb="19" eb="21">
      <t>ゲツガク</t>
    </rPh>
    <phoneticPr fontId="33"/>
  </si>
  <si>
    <t>Ⅱ　令和７年度中の賃金改善額（月額）</t>
    <rPh sb="2" eb="4">
      <t>レイワ</t>
    </rPh>
    <rPh sb="5" eb="7">
      <t>ネンド</t>
    </rPh>
    <rPh sb="7" eb="8">
      <t>チュウ</t>
    </rPh>
    <rPh sb="9" eb="11">
      <t>チンギン</t>
    </rPh>
    <rPh sb="11" eb="13">
      <t>カイゼン</t>
    </rPh>
    <rPh sb="13" eb="14">
      <t>ガク</t>
    </rPh>
    <rPh sb="15" eb="17">
      <t>ゲツガク</t>
    </rPh>
    <phoneticPr fontId="33"/>
  </si>
  <si>
    <t>Ⅲ　令和７年度中の賃金改善割合</t>
    <rPh sb="2" eb="4">
      <t>レイワ</t>
    </rPh>
    <rPh sb="5" eb="7">
      <t>ネンド</t>
    </rPh>
    <rPh sb="7" eb="8">
      <t>チュウ</t>
    </rPh>
    <rPh sb="9" eb="11">
      <t>チンギン</t>
    </rPh>
    <rPh sb="11" eb="13">
      <t>カイゼン</t>
    </rPh>
    <rPh sb="13" eb="15">
      <t>ワリアイ</t>
    </rPh>
    <phoneticPr fontId="33"/>
  </si>
  <si>
    <t>Ⅳ　本事業の支給額を充てられる上限月額</t>
    <rPh sb="2" eb="3">
      <t>ホン</t>
    </rPh>
    <rPh sb="3" eb="5">
      <t>ジギョウ</t>
    </rPh>
    <rPh sb="6" eb="9">
      <t>シキュウガク</t>
    </rPh>
    <rPh sb="10" eb="11">
      <t>ア</t>
    </rPh>
    <rPh sb="15" eb="17">
      <t>ジョウゲン</t>
    </rPh>
    <rPh sb="17" eb="19">
      <t>ゲツガク</t>
    </rPh>
    <phoneticPr fontId="33"/>
  </si>
  <si>
    <t>Ⅴ　本事業の支給額を充てる月額
（Ⅳの範囲内）</t>
    <rPh sb="2" eb="3">
      <t>ホン</t>
    </rPh>
    <rPh sb="3" eb="5">
      <t>ジギョウ</t>
    </rPh>
    <rPh sb="6" eb="9">
      <t>シキュウガク</t>
    </rPh>
    <rPh sb="10" eb="11">
      <t>ア</t>
    </rPh>
    <rPh sb="13" eb="14">
      <t>ゲツ</t>
    </rPh>
    <rPh sb="14" eb="15">
      <t>ガク</t>
    </rPh>
    <rPh sb="19" eb="22">
      <t>ハンイナイ</t>
    </rPh>
    <phoneticPr fontId="33"/>
  </si>
  <si>
    <t>Ⅵ　本事業の支給額を充てる期間
（最大：令和７年12月～令和８年５月の６ヶ月）</t>
    <rPh sb="2" eb="3">
      <t>ホン</t>
    </rPh>
    <rPh sb="3" eb="5">
      <t>ジギョウ</t>
    </rPh>
    <rPh sb="6" eb="9">
      <t>シキュウガク</t>
    </rPh>
    <rPh sb="10" eb="11">
      <t>ア</t>
    </rPh>
    <rPh sb="13" eb="15">
      <t>キカン</t>
    </rPh>
    <rPh sb="17" eb="19">
      <t>サイダイ</t>
    </rPh>
    <rPh sb="20" eb="22">
      <t>レイワ</t>
    </rPh>
    <rPh sb="23" eb="24">
      <t>ネン</t>
    </rPh>
    <rPh sb="26" eb="27">
      <t>ガツ</t>
    </rPh>
    <rPh sb="28" eb="30">
      <t>レイワ</t>
    </rPh>
    <rPh sb="31" eb="32">
      <t>ネン</t>
    </rPh>
    <rPh sb="33" eb="34">
      <t>ガツ</t>
    </rPh>
    <rPh sb="37" eb="38">
      <t>ゲツ</t>
    </rPh>
    <phoneticPr fontId="33"/>
  </si>
  <si>
    <t>Ⅶ　対象人数
（常勤換算数）</t>
    <rPh sb="2" eb="4">
      <t>タイショウ</t>
    </rPh>
    <rPh sb="4" eb="6">
      <t>ニンズウ</t>
    </rPh>
    <rPh sb="8" eb="10">
      <t>ジョウキン</t>
    </rPh>
    <rPh sb="10" eb="12">
      <t>カンサン</t>
    </rPh>
    <rPh sb="12" eb="13">
      <t>スウ</t>
    </rPh>
    <phoneticPr fontId="33"/>
  </si>
  <si>
    <t>令和８年６月１日以降のベースアップ月額水準がⅡ以上（自動判定）</t>
    <rPh sb="0" eb="2">
      <t>レイワ</t>
    </rPh>
    <rPh sb="3" eb="4">
      <t>ネン</t>
    </rPh>
    <rPh sb="5" eb="6">
      <t>ガツ</t>
    </rPh>
    <rPh sb="7" eb="8">
      <t>ニチ</t>
    </rPh>
    <rPh sb="8" eb="10">
      <t>イコウ</t>
    </rPh>
    <rPh sb="17" eb="19">
      <t>ゲツガク</t>
    </rPh>
    <rPh sb="19" eb="21">
      <t>スイジュン</t>
    </rPh>
    <rPh sb="23" eb="25">
      <t>イジョウ</t>
    </rPh>
    <rPh sb="26" eb="28">
      <t>ジドウ</t>
    </rPh>
    <rPh sb="28" eb="30">
      <t>ハンテイ</t>
    </rPh>
    <phoneticPr fontId="33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</si>
  <si>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</t>
    <phoneticPr fontId="33"/>
  </si>
  <si>
    <t>令和７年度の対象職員のベースアップについて、令和７年３月31日時点の賃金水準と比較して2.0％を上回って実施している場合は、令和７年12月から令和８年５月までの間の当該2.0％を上回る部分に本事業の支給額を充てることができます。</t>
    <rPh sb="95" eb="96">
      <t>ホン</t>
    </rPh>
    <rPh sb="96" eb="98">
      <t>ジギョウ</t>
    </rPh>
    <rPh sb="99" eb="102">
      <t>シキュウガク</t>
    </rPh>
    <rPh sb="103" eb="104">
      <t>ア</t>
    </rPh>
    <phoneticPr fontId="33"/>
  </si>
  <si>
    <t>令和８年６月１日時点の令和８年度診療報酬改定による見直し後のベースアップ評価料の届出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rPh sb="40" eb="42">
      <t>トドケデ</t>
    </rPh>
    <phoneticPr fontId="33"/>
  </si>
  <si>
    <t>×</t>
  </si>
  <si>
    <t>令和８年３月１日時点のベースアップ評価料の届出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rPh sb="17" eb="19">
      <t>ヒョウカ</t>
    </rPh>
    <rPh sb="19" eb="20">
      <t>リョウ</t>
    </rPh>
    <rPh sb="21" eb="23">
      <t>トドケデ</t>
    </rPh>
    <phoneticPr fontId="33"/>
  </si>
  <si>
    <t>対象職員の賃金改善実績の有無（右欄に○・×を記載）</t>
    <rPh sb="0" eb="2">
      <t>タイショウ</t>
    </rPh>
    <rPh sb="2" eb="4">
      <t>ショクイン</t>
    </rPh>
    <phoneticPr fontId="34"/>
  </si>
  <si>
    <t>②月額または
一時金支給額</t>
    <rPh sb="1" eb="3">
      <t>ゲツガク</t>
    </rPh>
    <rPh sb="7" eb="9">
      <t>イチジ</t>
    </rPh>
    <rPh sb="9" eb="10">
      <t>キン</t>
    </rPh>
    <rPh sb="10" eb="12">
      <t>シキュウ</t>
    </rPh>
    <rPh sb="12" eb="13">
      <t>ガク</t>
    </rPh>
    <phoneticPr fontId="33"/>
  </si>
  <si>
    <t>（職種内訳）○○の賃金改善実績の有無（右欄に○・×を記載）</t>
    <rPh sb="1" eb="3">
      <t>ショクシュ</t>
    </rPh>
    <rPh sb="3" eb="5">
      <t>ウチワケ</t>
    </rPh>
    <phoneticPr fontId="34"/>
  </si>
  <si>
    <t>薬局の名称：</t>
    <rPh sb="0" eb="2">
      <t>ヤッキョク</t>
    </rPh>
    <rPh sb="3" eb="5">
      <t>メイショウ</t>
    </rPh>
    <phoneticPr fontId="34"/>
  </si>
  <si>
    <t>【収支決算】</t>
    <rPh sb="1" eb="3">
      <t>シュウシ</t>
    </rPh>
    <rPh sb="3" eb="5">
      <t>ケッサン</t>
    </rPh>
    <phoneticPr fontId="34"/>
  </si>
  <si>
    <t>収入</t>
    <rPh sb="0" eb="2">
      <t>シュウニュウ</t>
    </rPh>
    <phoneticPr fontId="34"/>
  </si>
  <si>
    <t>支出</t>
    <rPh sb="0" eb="2">
      <t>シシュツ</t>
    </rPh>
    <phoneticPr fontId="34"/>
  </si>
  <si>
    <t>補助金収入</t>
    <rPh sb="0" eb="3">
      <t>ホジョキン</t>
    </rPh>
    <rPh sb="3" eb="5">
      <t>シュウニュウ</t>
    </rPh>
    <phoneticPr fontId="34"/>
  </si>
  <si>
    <t>人件費等</t>
    <rPh sb="0" eb="3">
      <t>ジンケンヒ</t>
    </rPh>
    <rPh sb="3" eb="4">
      <t>トウ</t>
    </rPh>
    <phoneticPr fontId="34"/>
  </si>
  <si>
    <t>計</t>
    <rPh sb="0" eb="1">
      <t>ケイ</t>
    </rPh>
    <phoneticPr fontId="34"/>
  </si>
  <si>
    <t>（収入計と支出計は一致させること）</t>
    <rPh sb="1" eb="3">
      <t>シュウニュウ</t>
    </rPh>
    <rPh sb="3" eb="4">
      <t>ケイ</t>
    </rPh>
    <rPh sb="5" eb="7">
      <t>シシュツ</t>
    </rPh>
    <rPh sb="7" eb="8">
      <t>ケイ</t>
    </rPh>
    <rPh sb="9" eb="11">
      <t>イッチ</t>
    </rPh>
    <phoneticPr fontId="34"/>
  </si>
  <si>
    <t>令和７年度京都府医療機関等処遇改善推進事業　実績報告書
（賃金改善報告書）</t>
    <rPh sb="0" eb="2">
      <t>レイワ</t>
    </rPh>
    <rPh sb="3" eb="5">
      <t>ネンド</t>
    </rPh>
    <rPh sb="5" eb="8">
      <t>キョウトフ</t>
    </rPh>
    <rPh sb="8" eb="10">
      <t>イリョウ</t>
    </rPh>
    <rPh sb="10" eb="12">
      <t>キカン</t>
    </rPh>
    <rPh sb="12" eb="13">
      <t>トウ</t>
    </rPh>
    <rPh sb="13" eb="15">
      <t>ショグウ</t>
    </rPh>
    <rPh sb="15" eb="17">
      <t>カイゼン</t>
    </rPh>
    <rPh sb="17" eb="19">
      <t>スイシン</t>
    </rPh>
    <rPh sb="19" eb="21">
      <t>ジギョウ</t>
    </rPh>
    <rPh sb="22" eb="24">
      <t>ジッセキ</t>
    </rPh>
    <rPh sb="24" eb="27">
      <t>ホウコクショ</t>
    </rPh>
    <rPh sb="29" eb="31">
      <t>チンギン</t>
    </rPh>
    <rPh sb="31" eb="33">
      <t>カイゼン</t>
    </rPh>
    <rPh sb="33" eb="36">
      <t>ホウコクショ</t>
    </rPh>
    <phoneticPr fontId="34"/>
  </si>
  <si>
    <t>❷：令和７年度京都府医療機関等処遇改善推進事業の支給額</t>
    <rPh sb="2" eb="4">
      <t>レイワ</t>
    </rPh>
    <rPh sb="5" eb="7">
      <t>ネンド</t>
    </rPh>
    <rPh sb="7" eb="10">
      <t>キョウトフ</t>
    </rPh>
    <rPh sb="10" eb="12">
      <t>イリョウ</t>
    </rPh>
    <rPh sb="12" eb="14">
      <t>キカン</t>
    </rPh>
    <rPh sb="14" eb="15">
      <t>トウ</t>
    </rPh>
    <rPh sb="15" eb="17">
      <t>ショグウ</t>
    </rPh>
    <rPh sb="17" eb="19">
      <t>カイゼン</t>
    </rPh>
    <rPh sb="19" eb="21">
      <t>スイシン</t>
    </rPh>
    <rPh sb="21" eb="23">
      <t>ジギョウ</t>
    </rPh>
    <rPh sb="24" eb="27">
      <t>シキュウガク</t>
    </rPh>
    <phoneticPr fontId="33"/>
  </si>
  <si>
    <t>別記第２号様式（有床診療所）</t>
    <rPh sb="8" eb="10">
      <t>ユウショウ</t>
    </rPh>
    <rPh sb="10" eb="13">
      <t>シンリョウジョ</t>
    </rPh>
    <phoneticPr fontId="34"/>
  </si>
  <si>
    <t>別記第２号様式（無床診療所）</t>
    <rPh sb="8" eb="10">
      <t>ムショウ</t>
    </rPh>
    <rPh sb="10" eb="13">
      <t>シンリョウジョ</t>
    </rPh>
    <phoneticPr fontId="34"/>
  </si>
  <si>
    <t>別記第２号様式（訪問看護ステーション）</t>
    <rPh sb="8" eb="10">
      <t>ホウモン</t>
    </rPh>
    <rPh sb="10" eb="12">
      <t>カンゴ</t>
    </rPh>
    <phoneticPr fontId="34"/>
  </si>
  <si>
    <t>別記第２号様式（薬局）</t>
    <rPh sb="8" eb="10">
      <t>ヤッキョク</t>
    </rPh>
    <phoneticPr fontId="34"/>
  </si>
  <si>
    <t>別紙様式（有床診療所）</t>
    <rPh sb="0" eb="2">
      <t>ベッシ</t>
    </rPh>
    <rPh sb="2" eb="4">
      <t>ヨウシキ</t>
    </rPh>
    <rPh sb="5" eb="7">
      <t>ユウショウ</t>
    </rPh>
    <rPh sb="7" eb="10">
      <t>シンリョウジョ</t>
    </rPh>
    <phoneticPr fontId="34"/>
  </si>
  <si>
    <t>別紙様式（無床診療所）</t>
    <rPh sb="5" eb="7">
      <t>ムショウ</t>
    </rPh>
    <rPh sb="7" eb="10">
      <t>シンリョウジョ</t>
    </rPh>
    <phoneticPr fontId="34"/>
  </si>
  <si>
    <t>別紙様式（訪問看護ステーション）</t>
    <rPh sb="5" eb="7">
      <t>ホウモン</t>
    </rPh>
    <rPh sb="7" eb="9">
      <t>カンゴ</t>
    </rPh>
    <phoneticPr fontId="34"/>
  </si>
  <si>
    <t>別紙様式（薬局）</t>
    <rPh sb="5" eb="7">
      <t>ヤッキョク</t>
    </rPh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</si>
</sst>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円&quot;"/>
    <numFmt numFmtId="177" formatCode="#,##0&quot;人&quot;"/>
    <numFmt numFmtId="178" formatCode="#,##0&quot;月&quot;"/>
    <numFmt numFmtId="179" formatCode="#,##0&quot;月分&quot;"/>
    <numFmt numFmtId="180" formatCode="0.0%"/>
  </numFmts>
  <fonts count="46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u/>
      <sz val="12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u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6"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6" borderId="6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6" fillId="28" borderId="7" applyNumberFormat="0" applyFon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30" borderId="1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1" borderId="9" applyNumberFormat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36" fillId="0" borderId="0"/>
    <xf numFmtId="38" fontId="36" fillId="0" borderId="0" applyFont="0" applyFill="0" applyBorder="0" applyAlignment="0" applyProtection="0"/>
    <xf numFmtId="0" fontId="38" fillId="0" borderId="0"/>
    <xf numFmtId="38" fontId="38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7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39" fillId="0" borderId="0"/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1" fillId="0" borderId="0" xfId="57">
      <alignment vertical="center"/>
    </xf>
    <xf numFmtId="176" fontId="42" fillId="34" borderId="0" xfId="68" applyNumberFormat="1" applyFont="1" applyFill="1" applyAlignment="1" applyProtection="1">
      <alignment horizontal="right" vertical="center"/>
      <protection locked="0"/>
    </xf>
    <xf numFmtId="0" fontId="28" fillId="34" borderId="3" xfId="69" applyFont="1" applyFill="1" applyBorder="1" applyAlignment="1">
      <alignment vertical="center" wrapText="1"/>
    </xf>
    <xf numFmtId="0" fontId="28" fillId="34" borderId="3" xfId="71" applyFont="1" applyFill="1" applyBorder="1" applyAlignment="1">
      <alignment vertical="center" wrapText="1"/>
    </xf>
    <xf numFmtId="0" fontId="41" fillId="0" borderId="0" xfId="73" applyFont="1">
      <alignment vertical="center"/>
    </xf>
    <xf numFmtId="0" fontId="41" fillId="0" borderId="0" xfId="73" applyFont="1" applyAlignment="1">
      <alignment horizontal="center" vertical="center"/>
    </xf>
    <xf numFmtId="0" fontId="3" fillId="0" borderId="0" xfId="73">
      <alignment vertical="center"/>
    </xf>
    <xf numFmtId="0" fontId="3" fillId="0" borderId="0" xfId="73" applyAlignment="1">
      <alignment horizontal="center" vertical="center"/>
    </xf>
    <xf numFmtId="0" fontId="40" fillId="0" borderId="0" xfId="73" applyFont="1" applyProtection="1">
      <alignment vertical="center"/>
      <protection locked="0"/>
    </xf>
    <xf numFmtId="0" fontId="3" fillId="0" borderId="0" xfId="73" applyAlignment="1">
      <alignment vertical="center" wrapText="1"/>
    </xf>
    <xf numFmtId="0" fontId="42" fillId="0" borderId="0" xfId="73" applyFont="1" applyProtection="1">
      <alignment vertical="center"/>
      <protection locked="0"/>
    </xf>
    <xf numFmtId="0" fontId="42" fillId="0" borderId="0" xfId="73" applyFont="1" applyAlignment="1" applyProtection="1">
      <alignment horizontal="center" vertical="center"/>
      <protection locked="0"/>
    </xf>
    <xf numFmtId="0" fontId="42" fillId="34" borderId="0" xfId="73" applyFont="1" applyFill="1" applyAlignment="1" applyProtection="1">
      <alignment horizontal="right" vertical="center"/>
      <protection locked="0"/>
    </xf>
    <xf numFmtId="176" fontId="42" fillId="34" borderId="0" xfId="73" applyNumberFormat="1" applyFont="1" applyFill="1" applyAlignment="1" applyProtection="1">
      <alignment horizontal="right" vertical="center"/>
      <protection locked="0"/>
    </xf>
    <xf numFmtId="0" fontId="16" fillId="0" borderId="0" xfId="73" applyFont="1" applyAlignment="1">
      <alignment vertical="center" wrapText="1"/>
    </xf>
    <xf numFmtId="0" fontId="28" fillId="34" borderId="3" xfId="73" applyFont="1" applyFill="1" applyBorder="1" applyAlignment="1">
      <alignment vertical="center" wrapText="1"/>
    </xf>
    <xf numFmtId="0" fontId="28" fillId="34" borderId="1" xfId="73" applyFont="1" applyFill="1" applyBorder="1" applyAlignment="1">
      <alignment horizontal="center" vertical="center" wrapText="1"/>
    </xf>
    <xf numFmtId="0" fontId="28" fillId="34" borderId="2" xfId="73" applyFont="1" applyFill="1" applyBorder="1" applyAlignment="1">
      <alignment horizontal="center" vertical="center" wrapText="1"/>
    </xf>
    <xf numFmtId="0" fontId="28" fillId="33" borderId="4" xfId="73" applyFont="1" applyFill="1" applyBorder="1" applyAlignment="1">
      <alignment horizontal="center" vertical="center" wrapText="1"/>
    </xf>
    <xf numFmtId="0" fontId="28" fillId="0" borderId="4" xfId="73" applyFont="1" applyBorder="1" applyAlignment="1">
      <alignment horizontal="center" vertical="center" wrapText="1"/>
    </xf>
    <xf numFmtId="0" fontId="0" fillId="0" borderId="0" xfId="73" applyFont="1" applyAlignment="1">
      <alignment vertical="center" wrapText="1"/>
    </xf>
    <xf numFmtId="0" fontId="28" fillId="35" borderId="4" xfId="73" applyFont="1" applyFill="1" applyBorder="1" applyAlignment="1">
      <alignment vertical="center" wrapText="1"/>
    </xf>
    <xf numFmtId="0" fontId="28" fillId="35" borderId="4" xfId="73" applyFont="1" applyFill="1" applyBorder="1" applyAlignment="1">
      <alignment horizontal="center" vertical="center" wrapText="1"/>
    </xf>
    <xf numFmtId="0" fontId="28" fillId="0" borderId="4" xfId="73" applyFont="1" applyBorder="1" applyAlignment="1">
      <alignment vertical="center" wrapText="1"/>
    </xf>
    <xf numFmtId="177" fontId="28" fillId="33" borderId="4" xfId="73" applyNumberFormat="1" applyFont="1" applyFill="1" applyBorder="1" applyAlignment="1">
      <alignment horizontal="center" vertical="center" wrapText="1"/>
    </xf>
    <xf numFmtId="176" fontId="28" fillId="33" borderId="4" xfId="73" applyNumberFormat="1" applyFont="1" applyFill="1" applyBorder="1" applyAlignment="1">
      <alignment horizontal="center" vertical="center" wrapText="1"/>
    </xf>
    <xf numFmtId="178" fontId="28" fillId="33" borderId="4" xfId="73" applyNumberFormat="1" applyFont="1" applyFill="1" applyBorder="1" applyAlignment="1">
      <alignment horizontal="center" vertical="center" wrapText="1"/>
    </xf>
    <xf numFmtId="176" fontId="28" fillId="0" borderId="4" xfId="73" applyNumberFormat="1" applyFont="1" applyBorder="1" applyAlignment="1">
      <alignment horizontal="center" vertical="center" wrapText="1"/>
    </xf>
    <xf numFmtId="177" fontId="28" fillId="0" borderId="4" xfId="73" applyNumberFormat="1" applyFont="1" applyBorder="1" applyAlignment="1">
      <alignment horizontal="center" vertical="center" wrapText="1"/>
    </xf>
    <xf numFmtId="178" fontId="28" fillId="0" borderId="4" xfId="73" applyNumberFormat="1" applyFont="1" applyBorder="1" applyAlignment="1">
      <alignment horizontal="center" vertical="center" wrapText="1"/>
    </xf>
    <xf numFmtId="0" fontId="28" fillId="0" borderId="2" xfId="73" applyFont="1" applyBorder="1" applyAlignment="1">
      <alignment horizontal="center" vertical="center" wrapText="1"/>
    </xf>
    <xf numFmtId="0" fontId="40" fillId="0" borderId="0" xfId="73" applyFont="1" applyAlignment="1" applyProtection="1">
      <alignment horizontal="right" vertical="center"/>
      <protection locked="0"/>
    </xf>
    <xf numFmtId="0" fontId="28" fillId="34" borderId="1" xfId="73" applyFont="1" applyFill="1" applyBorder="1" applyAlignment="1">
      <alignment vertical="center" wrapText="1"/>
    </xf>
    <xf numFmtId="0" fontId="28" fillId="34" borderId="2" xfId="73" applyFont="1" applyFill="1" applyBorder="1" applyAlignment="1">
      <alignment vertical="center" wrapText="1"/>
    </xf>
    <xf numFmtId="180" fontId="28" fillId="0" borderId="4" xfId="72" applyNumberFormat="1" applyFont="1" applyBorder="1" applyAlignment="1">
      <alignment horizontal="center" vertical="center" wrapText="1"/>
    </xf>
    <xf numFmtId="176" fontId="28" fillId="0" borderId="4" xfId="72" applyNumberFormat="1" applyFont="1" applyBorder="1" applyAlignment="1">
      <alignment horizontal="center" vertical="center" wrapText="1"/>
    </xf>
    <xf numFmtId="0" fontId="41" fillId="0" borderId="0" xfId="73" applyFont="1" applyAlignment="1">
      <alignment vertical="center" wrapText="1"/>
    </xf>
    <xf numFmtId="0" fontId="42" fillId="34" borderId="0" xfId="73" applyFont="1" applyFill="1" applyAlignment="1">
      <alignment horizontal="right" vertical="center"/>
    </xf>
    <xf numFmtId="176" fontId="42" fillId="0" borderId="0" xfId="73" applyNumberFormat="1" applyFont="1" applyAlignment="1" applyProtection="1">
      <alignment horizontal="right" vertical="center"/>
      <protection locked="0"/>
    </xf>
    <xf numFmtId="0" fontId="28" fillId="0" borderId="4" xfId="69" applyFont="1" applyBorder="1" applyAlignment="1">
      <alignment vertical="center" wrapText="1"/>
    </xf>
    <xf numFmtId="177" fontId="28" fillId="33" borderId="4" xfId="69" applyNumberFormat="1" applyFont="1" applyFill="1" applyBorder="1" applyAlignment="1">
      <alignment horizontal="center" vertical="center" wrapText="1"/>
    </xf>
    <xf numFmtId="176" fontId="28" fillId="33" borderId="4" xfId="69" applyNumberFormat="1" applyFont="1" applyFill="1" applyBorder="1" applyAlignment="1">
      <alignment horizontal="center" vertical="center" wrapText="1"/>
    </xf>
    <xf numFmtId="179" fontId="28" fillId="0" borderId="4" xfId="69" applyNumberFormat="1" applyFont="1" applyBorder="1" applyAlignment="1">
      <alignment horizontal="center" vertical="center" wrapText="1"/>
    </xf>
    <xf numFmtId="0" fontId="28" fillId="0" borderId="4" xfId="69" applyFont="1" applyBorder="1" applyAlignment="1">
      <alignment horizontal="center" vertical="center" wrapText="1"/>
    </xf>
    <xf numFmtId="176" fontId="28" fillId="0" borderId="4" xfId="69" applyNumberFormat="1" applyFont="1" applyBorder="1" applyAlignment="1">
      <alignment horizontal="center" vertical="center" wrapText="1"/>
    </xf>
    <xf numFmtId="177" fontId="28" fillId="0" borderId="4" xfId="69" applyNumberFormat="1" applyFont="1" applyBorder="1" applyAlignment="1">
      <alignment horizontal="center" vertical="center" wrapText="1"/>
    </xf>
    <xf numFmtId="0" fontId="0" fillId="0" borderId="0" xfId="69" applyFont="1" applyAlignment="1">
      <alignment vertical="center" wrapText="1"/>
    </xf>
    <xf numFmtId="0" fontId="2" fillId="0" borderId="0" xfId="69" applyFont="1">
      <alignment vertical="center"/>
    </xf>
    <xf numFmtId="0" fontId="5" fillId="0" borderId="0" xfId="69">
      <alignment vertical="center"/>
    </xf>
    <xf numFmtId="176" fontId="42" fillId="33" borderId="0" xfId="73" applyNumberFormat="1" applyFont="1" applyFill="1" applyAlignment="1" applyProtection="1">
      <alignment horizontal="right" vertical="center"/>
      <protection locked="0"/>
    </xf>
    <xf numFmtId="0" fontId="43" fillId="0" borderId="0" xfId="74" applyFont="1" applyProtection="1">
      <alignment vertical="center"/>
      <protection locked="0"/>
    </xf>
    <xf numFmtId="0" fontId="44" fillId="0" borderId="0" xfId="74" applyFont="1" applyProtection="1">
      <alignment vertical="center"/>
      <protection locked="0"/>
    </xf>
    <xf numFmtId="0" fontId="43" fillId="0" borderId="4" xfId="74" applyFont="1" applyBorder="1" applyAlignment="1" applyProtection="1">
      <alignment vertical="center" shrinkToFit="1"/>
      <protection locked="0"/>
    </xf>
    <xf numFmtId="0" fontId="43" fillId="0" borderId="4" xfId="74" applyFont="1" applyBorder="1" applyAlignment="1" applyProtection="1">
      <alignment horizontal="center" vertical="center"/>
      <protection locked="0"/>
    </xf>
    <xf numFmtId="176" fontId="43" fillId="0" borderId="4" xfId="74" applyNumberFormat="1" applyFont="1" applyBorder="1" applyProtection="1">
      <alignment vertical="center"/>
      <protection locked="0"/>
    </xf>
    <xf numFmtId="0" fontId="43" fillId="0" borderId="0" xfId="74" applyFont="1" applyAlignment="1" applyProtection="1">
      <alignment horizontal="center" vertical="center"/>
      <protection locked="0"/>
    </xf>
    <xf numFmtId="176" fontId="43" fillId="0" borderId="0" xfId="74" applyNumberFormat="1" applyFont="1" applyProtection="1">
      <alignment vertical="center"/>
      <protection locked="0"/>
    </xf>
    <xf numFmtId="0" fontId="45" fillId="0" borderId="0" xfId="74" applyFont="1" applyAlignment="1" applyProtection="1">
      <alignment horizontal="left" vertical="center"/>
      <protection locked="0"/>
    </xf>
    <xf numFmtId="178" fontId="28" fillId="0" borderId="4" xfId="72" applyNumberFormat="1" applyFont="1" applyBorder="1" applyAlignment="1">
      <alignment horizontal="center" vertical="center" wrapText="1"/>
    </xf>
    <xf numFmtId="0" fontId="43" fillId="0" borderId="15" xfId="74" applyFont="1" applyBorder="1" applyAlignment="1" applyProtection="1">
      <alignment horizontal="center" vertical="center"/>
      <protection locked="0"/>
    </xf>
    <xf numFmtId="176" fontId="43" fillId="0" borderId="15" xfId="74" applyNumberFormat="1" applyFont="1" applyBorder="1" applyAlignment="1" applyProtection="1">
      <alignment horizontal="right" vertical="center"/>
      <protection locked="0"/>
    </xf>
    <xf numFmtId="0" fontId="41" fillId="0" borderId="0" xfId="73" applyFont="1" applyAlignment="1">
      <alignment horizontal="center" vertical="center" wrapText="1"/>
    </xf>
    <xf numFmtId="0" fontId="41" fillId="0" borderId="0" xfId="73" applyFont="1" applyAlignment="1">
      <alignment horizontal="center" vertical="center"/>
    </xf>
    <xf numFmtId="0" fontId="28" fillId="0" borderId="4" xfId="73" applyFont="1" applyBorder="1" applyAlignment="1">
      <alignment horizontal="center" vertical="center" wrapText="1"/>
    </xf>
    <xf numFmtId="0" fontId="28" fillId="0" borderId="3" xfId="73" applyFont="1" applyBorder="1" applyAlignment="1">
      <alignment horizontal="left" vertical="center" wrapText="1"/>
    </xf>
    <xf numFmtId="0" fontId="28" fillId="0" borderId="1" xfId="73" applyFont="1" applyBorder="1" applyAlignment="1">
      <alignment horizontal="left" vertical="center" wrapText="1"/>
    </xf>
    <xf numFmtId="0" fontId="43" fillId="0" borderId="4" xfId="74" applyFont="1" applyBorder="1" applyAlignment="1" applyProtection="1">
      <alignment horizontal="center" vertical="center"/>
      <protection locked="0"/>
    </xf>
    <xf numFmtId="0" fontId="1" fillId="0" borderId="4" xfId="74" applyBorder="1" applyAlignment="1">
      <alignment horizontal="center" vertical="center"/>
    </xf>
    <xf numFmtId="176" fontId="43" fillId="0" borderId="3" xfId="74" applyNumberFormat="1" applyFont="1" applyBorder="1" applyProtection="1">
      <alignment vertical="center"/>
      <protection locked="0"/>
    </xf>
    <xf numFmtId="176" fontId="43" fillId="0" borderId="2" xfId="74" applyNumberFormat="1" applyFont="1" applyBorder="1" applyProtection="1">
      <alignment vertical="center"/>
      <protection locked="0"/>
    </xf>
    <xf numFmtId="176" fontId="43" fillId="0" borderId="4" xfId="74" applyNumberFormat="1" applyFont="1" applyBorder="1" applyProtection="1">
      <alignment vertical="center"/>
      <protection locked="0"/>
    </xf>
    <xf numFmtId="0" fontId="43" fillId="0" borderId="4" xfId="74" applyFont="1" applyBorder="1" applyProtection="1">
      <alignment vertical="center"/>
      <protection locked="0"/>
    </xf>
    <xf numFmtId="0" fontId="28" fillId="0" borderId="2" xfId="73" applyFont="1" applyBorder="1" applyAlignment="1">
      <alignment horizontal="left" vertical="center" wrapText="1"/>
    </xf>
    <xf numFmtId="0" fontId="35" fillId="0" borderId="5" xfId="73" applyFont="1" applyBorder="1" applyAlignment="1">
      <alignment horizontal="center" vertical="center"/>
    </xf>
    <xf numFmtId="0" fontId="28" fillId="0" borderId="3" xfId="73" applyFont="1" applyBorder="1" applyAlignment="1">
      <alignment horizontal="center" vertical="center" wrapText="1"/>
    </xf>
    <xf numFmtId="0" fontId="28" fillId="0" borderId="1" xfId="73" applyFont="1" applyBorder="1" applyAlignment="1">
      <alignment horizontal="center" vertical="center" wrapText="1"/>
    </xf>
    <xf numFmtId="0" fontId="28" fillId="0" borderId="2" xfId="73" applyFont="1" applyBorder="1" applyAlignment="1">
      <alignment horizontal="center" vertical="center" wrapText="1"/>
    </xf>
  </cellXfs>
  <cellStyles count="7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72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68" builtinId="6"/>
    <cellStyle name="桁区切り 2" xfId="45" xr:uid="{CD67EFBF-400C-4B07-BCEB-A0027327DCF5}"/>
    <cellStyle name="桁区切り 3" xfId="47" xr:uid="{AB5505B8-8A62-4FD5-B31F-9DC22426A9F8}"/>
    <cellStyle name="桁区切り 4" xfId="54" xr:uid="{5F309A36-140D-47EB-8105-0C495539606A}"/>
    <cellStyle name="桁区切り 5" xfId="65" xr:uid="{26EC84EE-47B8-4233-9DC2-4CC5B212C87D}"/>
    <cellStyle name="桁区切り 6" xfId="51" xr:uid="{BF22C893-E31D-441E-9A64-2C018E6D3029}"/>
    <cellStyle name="桁区切り 7" xfId="67" xr:uid="{BBB8770A-6783-48A2-AF25-F156A6F99E36}"/>
    <cellStyle name="桁区切り 8" xfId="70" xr:uid="{0E3CC748-5DBC-4525-98D1-5B1A0D6B0CE5}"/>
    <cellStyle name="桁区切り 9" xfId="75" xr:uid="{7E38B892-A01A-4A03-AC4E-A974EA517889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60" xr:uid="{B07A3CCD-FC68-43F9-B328-D95140D277AB}"/>
    <cellStyle name="標準 11" xfId="61" xr:uid="{9B601C58-85E3-4454-8654-D24BB2FD36CE}"/>
    <cellStyle name="標準 12" xfId="64" xr:uid="{38805D8A-BFD2-45FA-82BE-7B2EDE6BE6FF}"/>
    <cellStyle name="標準 13" xfId="66" xr:uid="{1409C473-0305-43BB-83A7-EA5AE49044E4}"/>
    <cellStyle name="標準 14" xfId="69" xr:uid="{58426D68-38F5-4374-B60E-F77002238811}"/>
    <cellStyle name="標準 14 2" xfId="71" xr:uid="{7BABEBB7-081E-4A5F-904C-84BF7357BA49}"/>
    <cellStyle name="標準 14 3" xfId="73" xr:uid="{DF8CE15C-1BF5-4672-A288-B53C0B9C5CEB}"/>
    <cellStyle name="標準 15" xfId="74" xr:uid="{4C37169C-53B4-44CA-BB91-1785B28C6ABE}"/>
    <cellStyle name="標準 2" xfId="42" xr:uid="{00000000-0005-0000-0000-000029000000}"/>
    <cellStyle name="標準 2 2" xfId="43" xr:uid="{00000000-0005-0000-0000-00002A000000}"/>
    <cellStyle name="標準 2 2 2" xfId="48" xr:uid="{2FEA9425-DA98-44E8-A6AB-F838DA123D05}"/>
    <cellStyle name="標準 2 2 2 2" xfId="49" xr:uid="{2B253781-2D09-489B-9B11-55E4BD8027A3}"/>
    <cellStyle name="標準 2 2 2 5" xfId="52" xr:uid="{02B551D9-CF4B-44A2-B6B1-517B14302B58}"/>
    <cellStyle name="標準 2 2_交付金交付申請書（一般）H25配布用 20130122 2" xfId="50" xr:uid="{75264522-0B32-4E2D-BED6-0A3E1A19120D}"/>
    <cellStyle name="標準 2 3" xfId="59" xr:uid="{685918BA-EFA6-48D4-9612-B28B72E5A513}"/>
    <cellStyle name="標準 2 4" xfId="63" xr:uid="{3D0DE8B6-2E69-466B-B9A5-18AB22BE0E39}"/>
    <cellStyle name="標準 3" xfId="44" xr:uid="{688EC529-7D23-40FF-88E6-83B164BE8918}"/>
    <cellStyle name="標準 4" xfId="46" xr:uid="{83513287-A120-41F2-8A09-E56F12D5E9F9}"/>
    <cellStyle name="標準 5" xfId="53" xr:uid="{0DE01FB5-51F4-4D14-85B5-6993EE0BDCA9}"/>
    <cellStyle name="標準 6" xfId="55" xr:uid="{62FD77E9-1762-4209-8D87-55F3227D2E07}"/>
    <cellStyle name="標準 7" xfId="56" xr:uid="{76717828-E033-46D3-A01F-C02C470F20DB}"/>
    <cellStyle name="標準 8" xfId="57" xr:uid="{5BA54FC9-DB59-4ACD-9004-CEFFA82D6F3C}"/>
    <cellStyle name="標準 8 2" xfId="62" xr:uid="{749B5BDE-ACE5-4528-89E8-F2CA188B66BB}"/>
    <cellStyle name="標準 9" xfId="58" xr:uid="{8E7B87B0-7D66-4021-AE0D-89B7A646A052}"/>
    <cellStyle name="良い" xfId="41" builtinId="26" customBuiltin="1"/>
  </cellStyles>
  <dxfs count="70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FFFFCC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1568140</xdr:colOff>
      <xdr:row>15</xdr:row>
      <xdr:rowOff>383323</xdr:rowOff>
    </xdr:from>
    <xdr:to>
      <xdr:col>7</xdr:col>
      <xdr:colOff>2246815</xdr:colOff>
      <xdr:row>18</xdr:row>
      <xdr:rowOff>453328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F6097F9-7F15-4293-8E20-9E3E46ECECC5}"/>
            </a:ext>
          </a:extLst>
        </xdr:cNvPr>
        <xdr:cNvSpPr/>
      </xdr:nvSpPr>
      <xdr:spPr bwMode="auto">
        <a:xfrm>
          <a:off x="7898780" y="7701311"/>
          <a:ext cx="6045200" cy="2044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5400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400" kern="1200"/>
            <a:t>報告対象職種は調整中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703551</xdr:colOff>
      <xdr:row>15</xdr:row>
      <xdr:rowOff>530370</xdr:rowOff>
    </xdr:from>
    <xdr:to>
      <xdr:col>8</xdr:col>
      <xdr:colOff>589972</xdr:colOff>
      <xdr:row>19</xdr:row>
      <xdr:rowOff>96405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FF8DCCD-7657-4162-8ED2-6FD270A0B5B1}"/>
            </a:ext>
          </a:extLst>
        </xdr:cNvPr>
        <xdr:cNvSpPr/>
      </xdr:nvSpPr>
      <xdr:spPr bwMode="auto">
        <a:xfrm>
          <a:off x="6093835" y="8431790"/>
          <a:ext cx="6045200" cy="2044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5400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400" kern="1200"/>
            <a:t>報告対象職種は調整中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425824</xdr:colOff>
      <xdr:row>15</xdr:row>
      <xdr:rowOff>862853</xdr:rowOff>
    </xdr:from>
    <xdr:to>
      <xdr:col>7</xdr:col>
      <xdr:colOff>1114612</xdr:colOff>
      <xdr:row>19</xdr:row>
      <xdr:rowOff>408642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E2898EC-8AC4-41B3-BF1C-4BD55069E485}"/>
            </a:ext>
          </a:extLst>
        </xdr:cNvPr>
        <xdr:cNvSpPr/>
      </xdr:nvSpPr>
      <xdr:spPr bwMode="auto">
        <a:xfrm>
          <a:off x="6779559" y="8527677"/>
          <a:ext cx="6045200" cy="2044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5400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400" kern="1200"/>
            <a:t>報告対象職種は調整中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317500</xdr:colOff>
      <xdr:row>15</xdr:row>
      <xdr:rowOff>635000</xdr:rowOff>
    </xdr:from>
    <xdr:to>
      <xdr:col>7</xdr:col>
      <xdr:colOff>2724680</xdr:colOff>
      <xdr:row>19</xdr:row>
      <xdr:rowOff>166158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C00A00A-4A29-4957-B791-9AAE4F44A8E0}"/>
            </a:ext>
          </a:extLst>
        </xdr:cNvPr>
        <xdr:cNvSpPr/>
      </xdr:nvSpPr>
      <xdr:spPr bwMode="auto">
        <a:xfrm>
          <a:off x="8374063" y="7924271"/>
          <a:ext cx="6045200" cy="2044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54000"/>
          </a:srgb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400" kern="1200"/>
            <a:t>報告対象職種は調整中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64F58-EDCF-4035-A11A-91391BC96090}">
  <sheetPr>
    <tabColor rgb="FFFF0000"/>
    <pageSetUpPr fitToPage="1"/>
  </sheetPr>
  <dimension ref="A1:S27"/>
  <sheetViews>
    <sheetView tabSelected="1" view="pageBreakPreview" topLeftCell="B8" zoomScaleNormal="100" zoomScaleSheetLayoutView="100" workbookViewId="0"/>
  </sheetViews>
  <sheetFormatPr defaultColWidth="9" defaultRowHeight="13.2"/>
  <cols>
    <col min="1" max="1" width="37.88671875" style="7" customWidth="1"/>
    <col min="2" max="4" width="15.109375" style="8" customWidth="1"/>
    <col min="5" max="5" width="22.44140625" style="8" customWidth="1"/>
    <col min="6" max="6" width="18.21875" style="8" customWidth="1"/>
    <col min="7" max="8" width="29.44140625" style="7" customWidth="1"/>
    <col min="9" max="11" width="15.109375" style="8" customWidth="1"/>
    <col min="12" max="12" width="42.109375" style="7" customWidth="1"/>
    <col min="13" max="13" width="187.21875" style="10" customWidth="1"/>
    <col min="14" max="19" width="14.6640625" style="7" customWidth="1"/>
    <col min="20" max="20" width="18.88671875" style="7" customWidth="1"/>
    <col min="21" max="21" width="9" style="7"/>
    <col min="22" max="28" width="9" style="7" customWidth="1"/>
    <col min="29" max="16384" width="9" style="7"/>
  </cols>
  <sheetData>
    <row r="1" spans="1:19" ht="25.5" customHeight="1">
      <c r="A1" s="5" t="s">
        <v>111</v>
      </c>
      <c r="B1" s="6"/>
      <c r="C1" s="6"/>
      <c r="D1" s="6"/>
      <c r="E1" s="6"/>
      <c r="F1" s="6"/>
      <c r="H1" s="5"/>
      <c r="J1" s="9"/>
      <c r="K1" s="9"/>
      <c r="L1" s="32"/>
    </row>
    <row r="2" spans="1:19" ht="46.5" customHeight="1">
      <c r="A2" s="62" t="s">
        <v>109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10" t="s">
        <v>50</v>
      </c>
    </row>
    <row r="3" spans="1:19" ht="26.25" customHeight="1">
      <c r="A3" s="11" t="s">
        <v>49</v>
      </c>
      <c r="B3" s="12"/>
      <c r="C3" s="12"/>
      <c r="D3" s="12"/>
      <c r="E3" s="12"/>
      <c r="F3" s="12"/>
      <c r="G3" s="13"/>
      <c r="H3" s="11" t="s">
        <v>67</v>
      </c>
      <c r="I3" s="12"/>
      <c r="J3" s="12"/>
      <c r="K3" s="12"/>
      <c r="L3" s="2">
        <f>SUM($L$11:$L$14,$L$17:$L$20)</f>
        <v>0</v>
      </c>
    </row>
    <row r="4" spans="1:19" ht="26.25" customHeight="1">
      <c r="A4" s="11" t="s">
        <v>70</v>
      </c>
      <c r="B4" s="12"/>
      <c r="C4" s="12"/>
      <c r="D4" s="12"/>
      <c r="E4" s="12"/>
      <c r="F4" s="12"/>
      <c r="G4" s="13"/>
      <c r="H4" s="11" t="s">
        <v>110</v>
      </c>
      <c r="I4" s="12"/>
      <c r="J4" s="12"/>
      <c r="K4" s="12"/>
      <c r="L4" s="2"/>
    </row>
    <row r="5" spans="1:19" ht="26.25" customHeight="1">
      <c r="A5" s="11" t="s">
        <v>75</v>
      </c>
      <c r="B5" s="12"/>
      <c r="C5" s="12"/>
      <c r="D5" s="12"/>
      <c r="E5" s="12"/>
      <c r="F5" s="12"/>
      <c r="G5" s="13" t="str">
        <f>IF(COUNTIF($F$9:$F$20,"×"),"×","○")</f>
        <v>○</v>
      </c>
      <c r="H5" s="11" t="s">
        <v>66</v>
      </c>
      <c r="I5" s="12"/>
      <c r="J5" s="12"/>
      <c r="K5" s="12"/>
      <c r="L5" s="2" t="str">
        <f>IF(L3&gt;=L4,"○","×")</f>
        <v>○</v>
      </c>
    </row>
    <row r="6" spans="1:19" ht="26.25" customHeight="1">
      <c r="A6" s="11" t="s">
        <v>97</v>
      </c>
      <c r="B6" s="12"/>
      <c r="C6" s="12"/>
      <c r="D6" s="12"/>
      <c r="E6" s="12"/>
      <c r="F6" s="12"/>
      <c r="G6" s="38"/>
      <c r="H6" s="11" t="s">
        <v>68</v>
      </c>
      <c r="I6" s="12"/>
      <c r="J6" s="12"/>
      <c r="K6" s="12"/>
      <c r="L6" s="2">
        <f>IF(ROUNDDOWN(L4-L3,-3)&lt;=0,0,ROUNDDOWN(L4-L3,-3))</f>
        <v>0</v>
      </c>
      <c r="N6" s="7" t="s">
        <v>51</v>
      </c>
      <c r="O6" s="7" t="s">
        <v>48</v>
      </c>
    </row>
    <row r="7" spans="1:19" ht="26.25" customHeight="1">
      <c r="A7" s="11" t="s">
        <v>95</v>
      </c>
      <c r="B7" s="12"/>
      <c r="C7" s="12"/>
      <c r="D7" s="12"/>
      <c r="E7" s="12"/>
      <c r="F7" s="12"/>
      <c r="G7" s="14"/>
      <c r="H7" s="11" t="s">
        <v>69</v>
      </c>
      <c r="I7" s="12"/>
      <c r="J7" s="12"/>
      <c r="K7" s="12"/>
      <c r="L7" s="14">
        <f>L4-L6</f>
        <v>0</v>
      </c>
      <c r="N7" s="7" t="s">
        <v>51</v>
      </c>
      <c r="O7" s="7" t="s">
        <v>48</v>
      </c>
    </row>
    <row r="8" spans="1:19" ht="41.25" customHeight="1">
      <c r="A8" s="64" t="s">
        <v>57</v>
      </c>
      <c r="B8" s="64"/>
      <c r="C8" s="64"/>
      <c r="D8" s="64"/>
      <c r="E8" s="64"/>
      <c r="F8" s="64"/>
      <c r="G8" s="64"/>
      <c r="H8" s="64" t="s">
        <v>65</v>
      </c>
      <c r="I8" s="64"/>
      <c r="J8" s="64"/>
      <c r="K8" s="64"/>
      <c r="L8" s="64"/>
      <c r="M8" s="15"/>
    </row>
    <row r="9" spans="1:19" ht="33" customHeight="1">
      <c r="A9" s="16" t="s">
        <v>98</v>
      </c>
      <c r="B9" s="17"/>
      <c r="C9" s="17"/>
      <c r="D9" s="17"/>
      <c r="E9" s="17"/>
      <c r="F9" s="18"/>
      <c r="G9" s="50" t="s">
        <v>74</v>
      </c>
      <c r="H9" s="16" t="str">
        <f>A9</f>
        <v>対象職員の賃金改善実績の有無（右欄に○・×を記載）</v>
      </c>
      <c r="I9" s="17"/>
      <c r="J9" s="17"/>
      <c r="K9" s="18"/>
      <c r="L9" s="20" t="str">
        <f>G9</f>
        <v>○</v>
      </c>
      <c r="M9" s="21" t="s">
        <v>53</v>
      </c>
      <c r="N9" s="7" t="s">
        <v>51</v>
      </c>
      <c r="O9" s="7" t="s">
        <v>48</v>
      </c>
    </row>
    <row r="10" spans="1:19" ht="72.75" customHeight="1">
      <c r="A10" s="22" t="s">
        <v>52</v>
      </c>
      <c r="B10" s="23" t="s">
        <v>76</v>
      </c>
      <c r="C10" s="23" t="s">
        <v>99</v>
      </c>
      <c r="D10" s="23" t="s">
        <v>73</v>
      </c>
      <c r="E10" s="23" t="s">
        <v>77</v>
      </c>
      <c r="F10" s="23" t="s">
        <v>78</v>
      </c>
      <c r="G10" s="23" t="s">
        <v>79</v>
      </c>
      <c r="H10" s="22" t="s">
        <v>52</v>
      </c>
      <c r="I10" s="23" t="s">
        <v>76</v>
      </c>
      <c r="J10" s="23" t="s">
        <v>99</v>
      </c>
      <c r="K10" s="23" t="s">
        <v>73</v>
      </c>
      <c r="L10" s="23" t="s">
        <v>59</v>
      </c>
      <c r="M10" s="21" t="s">
        <v>80</v>
      </c>
    </row>
    <row r="11" spans="1:19" ht="41.25" customHeight="1">
      <c r="A11" s="24" t="s">
        <v>63</v>
      </c>
      <c r="B11" s="25"/>
      <c r="C11" s="26"/>
      <c r="D11" s="27"/>
      <c r="E11" s="26"/>
      <c r="F11" s="20" t="str">
        <f>IF(E11&gt;=C11,"○","×")</f>
        <v>○</v>
      </c>
      <c r="G11" s="28" t="e">
        <f>((B11*C11*D11)/B11)/D11</f>
        <v>#DIV/0!</v>
      </c>
      <c r="H11" s="24" t="s">
        <v>58</v>
      </c>
      <c r="I11" s="29">
        <f t="shared" ref="I11:K13" si="0">B11</f>
        <v>0</v>
      </c>
      <c r="J11" s="28">
        <f t="shared" si="0"/>
        <v>0</v>
      </c>
      <c r="K11" s="30">
        <f t="shared" si="0"/>
        <v>0</v>
      </c>
      <c r="L11" s="28">
        <f>I11*J11*K11</f>
        <v>0</v>
      </c>
      <c r="M11" s="21" t="s">
        <v>54</v>
      </c>
    </row>
    <row r="12" spans="1:19" ht="41.25" customHeight="1">
      <c r="A12" s="24" t="s">
        <v>62</v>
      </c>
      <c r="B12" s="25"/>
      <c r="C12" s="26"/>
      <c r="D12" s="27"/>
      <c r="E12" s="26"/>
      <c r="F12" s="20" t="str">
        <f>IF(E12&gt;=C12,"○","×")</f>
        <v>○</v>
      </c>
      <c r="G12" s="28" t="e">
        <f>((B12*C12*D12)/B12)/D12</f>
        <v>#DIV/0!</v>
      </c>
      <c r="H12" s="24" t="s">
        <v>60</v>
      </c>
      <c r="I12" s="29">
        <f t="shared" si="0"/>
        <v>0</v>
      </c>
      <c r="J12" s="28">
        <f t="shared" si="0"/>
        <v>0</v>
      </c>
      <c r="K12" s="30">
        <f t="shared" si="0"/>
        <v>0</v>
      </c>
      <c r="L12" s="28">
        <f>I12*J12*K12</f>
        <v>0</v>
      </c>
      <c r="M12" s="21" t="s">
        <v>55</v>
      </c>
    </row>
    <row r="13" spans="1:19" s="49" customFormat="1" ht="41.25" customHeight="1">
      <c r="A13" s="40" t="s">
        <v>64</v>
      </c>
      <c r="B13" s="41"/>
      <c r="C13" s="42"/>
      <c r="D13" s="43"/>
      <c r="E13" s="42"/>
      <c r="F13" s="44" t="e">
        <f>IF(E13&gt;=G13,"○","×")</f>
        <v>#DIV/0!</v>
      </c>
      <c r="G13" s="45" t="e">
        <f>(B13*C13)/B13/D13</f>
        <v>#DIV/0!</v>
      </c>
      <c r="H13" s="40" t="s">
        <v>61</v>
      </c>
      <c r="I13" s="46">
        <f t="shared" si="0"/>
        <v>0</v>
      </c>
      <c r="J13" s="45">
        <f t="shared" si="0"/>
        <v>0</v>
      </c>
      <c r="K13" s="43">
        <f t="shared" si="0"/>
        <v>0</v>
      </c>
      <c r="L13" s="45">
        <f>I13*J13</f>
        <v>0</v>
      </c>
      <c r="M13" s="47" t="s">
        <v>56</v>
      </c>
      <c r="N13" s="48">
        <v>1</v>
      </c>
      <c r="O13" s="48">
        <v>2</v>
      </c>
      <c r="P13" s="48">
        <v>3</v>
      </c>
      <c r="Q13" s="48">
        <v>4</v>
      </c>
      <c r="R13" s="48">
        <v>5</v>
      </c>
      <c r="S13" s="48">
        <v>6</v>
      </c>
    </row>
    <row r="14" spans="1:19" ht="73.5" customHeight="1">
      <c r="A14" s="65" t="s">
        <v>81</v>
      </c>
      <c r="B14" s="66"/>
      <c r="C14" s="66"/>
      <c r="D14" s="66"/>
      <c r="E14" s="28">
        <f>'【有床診】別紙（2.0％超部分算定シート）'!I5</f>
        <v>0</v>
      </c>
      <c r="F14" s="31" t="str">
        <f>'【有床診】別紙（2.0％超部分算定シート）'!J5</f>
        <v>○</v>
      </c>
      <c r="G14" s="28" t="e">
        <f>'【有床診】別紙（2.0％超部分算定シート）'!K5</f>
        <v>#DIV/0!</v>
      </c>
      <c r="H14" s="65" t="s">
        <v>81</v>
      </c>
      <c r="I14" s="66"/>
      <c r="J14" s="66"/>
      <c r="K14" s="66"/>
      <c r="L14" s="28">
        <f>'【有床診】別紙（2.0％超部分算定シート）'!L5</f>
        <v>0</v>
      </c>
      <c r="M14" s="21" t="s">
        <v>82</v>
      </c>
    </row>
    <row r="15" spans="1:19" ht="27" customHeight="1">
      <c r="A15" s="16" t="s">
        <v>100</v>
      </c>
      <c r="B15" s="17"/>
      <c r="C15" s="17"/>
      <c r="D15" s="17"/>
      <c r="E15" s="17"/>
      <c r="F15" s="18"/>
      <c r="G15" s="50" t="s">
        <v>74</v>
      </c>
      <c r="H15" s="16" t="str">
        <f>A15</f>
        <v>（職種内訳）○○の賃金改善実績の有無（右欄に○・×を記載）</v>
      </c>
      <c r="I15" s="17"/>
      <c r="J15" s="17"/>
      <c r="K15" s="18"/>
      <c r="L15" s="20" t="str">
        <f>G15</f>
        <v>○</v>
      </c>
      <c r="M15" s="15" t="s">
        <v>53</v>
      </c>
      <c r="N15" s="7" t="s">
        <v>51</v>
      </c>
      <c r="O15" s="7" t="s">
        <v>48</v>
      </c>
    </row>
    <row r="16" spans="1:19" ht="72.75" customHeight="1">
      <c r="A16" s="22" t="s">
        <v>52</v>
      </c>
      <c r="B16" s="23" t="s">
        <v>76</v>
      </c>
      <c r="C16" s="23" t="s">
        <v>99</v>
      </c>
      <c r="D16" s="23" t="s">
        <v>73</v>
      </c>
      <c r="E16" s="23" t="s">
        <v>77</v>
      </c>
      <c r="F16" s="23" t="s">
        <v>78</v>
      </c>
      <c r="G16" s="23" t="s">
        <v>79</v>
      </c>
      <c r="H16" s="22" t="s">
        <v>52</v>
      </c>
      <c r="I16" s="23" t="s">
        <v>76</v>
      </c>
      <c r="J16" s="23" t="s">
        <v>99</v>
      </c>
      <c r="K16" s="23" t="s">
        <v>73</v>
      </c>
      <c r="L16" s="23" t="s">
        <v>59</v>
      </c>
      <c r="M16" s="21" t="s">
        <v>80</v>
      </c>
    </row>
    <row r="17" spans="1:19" ht="41.25" customHeight="1">
      <c r="A17" s="24" t="s">
        <v>63</v>
      </c>
      <c r="B17" s="25"/>
      <c r="C17" s="26"/>
      <c r="D17" s="27"/>
      <c r="E17" s="26"/>
      <c r="F17" s="20" t="str">
        <f>IF(E17&gt;=C17,"○","×")</f>
        <v>○</v>
      </c>
      <c r="G17" s="28" t="e">
        <f>((B17*C17*D17)/B17)/D17</f>
        <v>#DIV/0!</v>
      </c>
      <c r="H17" s="24" t="s">
        <v>58</v>
      </c>
      <c r="I17" s="29">
        <f t="shared" ref="I17:K19" si="1">B17</f>
        <v>0</v>
      </c>
      <c r="J17" s="28">
        <f t="shared" si="1"/>
        <v>0</v>
      </c>
      <c r="K17" s="30">
        <f t="shared" si="1"/>
        <v>0</v>
      </c>
      <c r="L17" s="28">
        <f>I17*J17*K17</f>
        <v>0</v>
      </c>
      <c r="M17" s="21" t="s">
        <v>54</v>
      </c>
    </row>
    <row r="18" spans="1:19" ht="41.25" customHeight="1">
      <c r="A18" s="24" t="s">
        <v>62</v>
      </c>
      <c r="B18" s="25"/>
      <c r="C18" s="26"/>
      <c r="D18" s="27"/>
      <c r="E18" s="26"/>
      <c r="F18" s="20" t="str">
        <f>IF(E18&gt;=C18,"○","×")</f>
        <v>○</v>
      </c>
      <c r="G18" s="28" t="e">
        <f>((B18*C18*D18)/B18)/D18</f>
        <v>#DIV/0!</v>
      </c>
      <c r="H18" s="24" t="s">
        <v>60</v>
      </c>
      <c r="I18" s="29">
        <f t="shared" si="1"/>
        <v>0</v>
      </c>
      <c r="J18" s="28">
        <f>C18</f>
        <v>0</v>
      </c>
      <c r="K18" s="30">
        <f t="shared" si="1"/>
        <v>0</v>
      </c>
      <c r="L18" s="28">
        <f>I18*J18*K18</f>
        <v>0</v>
      </c>
      <c r="M18" s="21" t="s">
        <v>55</v>
      </c>
    </row>
    <row r="19" spans="1:19" s="49" customFormat="1" ht="41.25" customHeight="1">
      <c r="A19" s="40" t="s">
        <v>64</v>
      </c>
      <c r="B19" s="25"/>
      <c r="C19" s="42"/>
      <c r="D19" s="43"/>
      <c r="E19" s="42"/>
      <c r="F19" s="44" t="e">
        <f>IF(E19&gt;=G19,"○","×")</f>
        <v>#DIV/0!</v>
      </c>
      <c r="G19" s="45" t="e">
        <f>(B19*C19)/B19/D19</f>
        <v>#DIV/0!</v>
      </c>
      <c r="H19" s="40" t="s">
        <v>61</v>
      </c>
      <c r="I19" s="46">
        <f t="shared" si="1"/>
        <v>0</v>
      </c>
      <c r="J19" s="45">
        <f>C19</f>
        <v>0</v>
      </c>
      <c r="K19" s="43">
        <f t="shared" si="1"/>
        <v>0</v>
      </c>
      <c r="L19" s="45">
        <f>I19*J19</f>
        <v>0</v>
      </c>
      <c r="M19" s="47" t="s">
        <v>56</v>
      </c>
      <c r="N19" s="48">
        <v>1</v>
      </c>
      <c r="O19" s="48">
        <v>2</v>
      </c>
      <c r="P19" s="48">
        <v>3</v>
      </c>
      <c r="Q19" s="48">
        <v>4</v>
      </c>
      <c r="R19" s="48">
        <v>5</v>
      </c>
      <c r="S19" s="48">
        <v>6</v>
      </c>
    </row>
    <row r="20" spans="1:19" ht="73.5" customHeight="1">
      <c r="A20" s="65" t="s">
        <v>81</v>
      </c>
      <c r="B20" s="66"/>
      <c r="C20" s="66"/>
      <c r="D20" s="73"/>
      <c r="E20" s="28">
        <f>'【有床診】別紙（2.0％超部分算定シート）'!I8</f>
        <v>0</v>
      </c>
      <c r="F20" s="31" t="str">
        <f>'【有床診】別紙（2.0％超部分算定シート）'!J8</f>
        <v>○</v>
      </c>
      <c r="G20" s="28" t="e">
        <f>'【有床診】別紙（2.0％超部分算定シート）'!K8</f>
        <v>#DIV/0!</v>
      </c>
      <c r="H20" s="65" t="s">
        <v>81</v>
      </c>
      <c r="I20" s="66"/>
      <c r="J20" s="66"/>
      <c r="K20" s="73"/>
      <c r="L20" s="28">
        <f>'【有床診】別紙（2.0％超部分算定シート）'!L8</f>
        <v>0</v>
      </c>
      <c r="M20" s="21" t="s">
        <v>82</v>
      </c>
    </row>
    <row r="23" spans="1:19" ht="14.4">
      <c r="B23" s="52" t="s">
        <v>102</v>
      </c>
      <c r="C23" s="51"/>
      <c r="D23" s="51"/>
      <c r="E23" s="51"/>
      <c r="F23" s="51"/>
      <c r="G23" s="51"/>
      <c r="H23" s="51"/>
      <c r="I23" s="51"/>
      <c r="J23" s="51"/>
      <c r="K23" s="51"/>
    </row>
    <row r="24" spans="1:19" ht="14.4">
      <c r="B24" s="51"/>
      <c r="C24" s="67" t="s">
        <v>103</v>
      </c>
      <c r="D24" s="68"/>
      <c r="E24" s="68"/>
      <c r="F24" s="67" t="s">
        <v>104</v>
      </c>
      <c r="G24" s="68"/>
      <c r="H24" s="51"/>
      <c r="I24" s="51"/>
      <c r="J24" s="51"/>
      <c r="K24" s="51"/>
    </row>
    <row r="25" spans="1:19" ht="14.4">
      <c r="B25" s="51"/>
      <c r="C25" s="53" t="s">
        <v>105</v>
      </c>
      <c r="D25" s="69">
        <f>L7</f>
        <v>0</v>
      </c>
      <c r="E25" s="70"/>
      <c r="F25" s="60" t="s">
        <v>106</v>
      </c>
      <c r="G25" s="61">
        <f>D25</f>
        <v>0</v>
      </c>
      <c r="H25" s="51"/>
      <c r="I25" s="51"/>
      <c r="J25" s="51"/>
      <c r="K25" s="51"/>
    </row>
    <row r="26" spans="1:19" ht="14.4">
      <c r="B26" s="51"/>
      <c r="C26" s="54" t="s">
        <v>107</v>
      </c>
      <c r="D26" s="71">
        <f>SUM(D25:E25)</f>
        <v>0</v>
      </c>
      <c r="E26" s="72"/>
      <c r="F26" s="54" t="s">
        <v>107</v>
      </c>
      <c r="G26" s="55">
        <f>SUM(G25)</f>
        <v>0</v>
      </c>
      <c r="H26" s="51"/>
      <c r="I26" s="51"/>
      <c r="J26" s="51"/>
      <c r="K26" s="51"/>
    </row>
    <row r="27" spans="1:19" ht="14.4">
      <c r="B27" s="51"/>
      <c r="C27" s="58" t="s">
        <v>108</v>
      </c>
      <c r="D27" s="57"/>
      <c r="E27" s="51"/>
      <c r="F27" s="56"/>
      <c r="G27" s="57"/>
      <c r="H27" s="51"/>
      <c r="I27" s="51"/>
      <c r="J27" s="51"/>
      <c r="K27" s="51"/>
    </row>
  </sheetData>
  <mergeCells count="11">
    <mergeCell ref="C24:E24"/>
    <mergeCell ref="F24:G24"/>
    <mergeCell ref="D25:E25"/>
    <mergeCell ref="D26:E26"/>
    <mergeCell ref="H20:K20"/>
    <mergeCell ref="A20:D20"/>
    <mergeCell ref="A2:L2"/>
    <mergeCell ref="A8:G8"/>
    <mergeCell ref="H8:L8"/>
    <mergeCell ref="A14:D14"/>
    <mergeCell ref="H14:K14"/>
  </mergeCells>
  <phoneticPr fontId="33"/>
  <conditionalFormatting sqref="A14 G14:H14 L14 A20 G20:H20 L20">
    <cfRule type="expression" dxfId="69" priority="22">
      <formula>$G$2="×"</formula>
    </cfRule>
  </conditionalFormatting>
  <conditionalFormatting sqref="A7:G7">
    <cfRule type="expression" dxfId="68" priority="19">
      <formula>$G$6="○"</formula>
    </cfRule>
    <cfRule type="expression" dxfId="67" priority="21">
      <formula>$G$6</formula>
    </cfRule>
  </conditionalFormatting>
  <conditionalFormatting sqref="A11:L13">
    <cfRule type="expression" dxfId="66" priority="18">
      <formula>$G$2="×"</formula>
    </cfRule>
  </conditionalFormatting>
  <conditionalFormatting sqref="A17:L19">
    <cfRule type="expression" dxfId="65" priority="1">
      <formula>$G$2="×"</formula>
    </cfRule>
  </conditionalFormatting>
  <conditionalFormatting sqref="G9">
    <cfRule type="expression" dxfId="64" priority="7">
      <formula>$G$6="○"</formula>
    </cfRule>
    <cfRule type="expression" dxfId="63" priority="8">
      <formula>$G$6</formula>
    </cfRule>
  </conditionalFormatting>
  <conditionalFormatting sqref="G15">
    <cfRule type="expression" dxfId="62" priority="5">
      <formula>$G$6="○"</formula>
    </cfRule>
    <cfRule type="expression" dxfId="61" priority="6">
      <formula>$G$6</formula>
    </cfRule>
  </conditionalFormatting>
  <dataValidations xWindow="791" yWindow="659" count="10">
    <dataValidation type="list" allowBlank="1" showInputMessage="1" showErrorMessage="1" prompt="プルダウンにて選択してください。" sqref="G6" xr:uid="{3B913EF7-40F1-4AA1-A0EF-A096263B7CB0}">
      <formula1>$N$6:$O$6</formula1>
    </dataValidation>
    <dataValidation type="list" allowBlank="1" showInputMessage="1" showErrorMessage="1" prompt="プルダウンにて選択してください。" sqref="G15 G7 G9" xr:uid="{B9056EFB-00F9-4CD1-A3B4-99082E769F3C}">
      <formula1>$N$7:$O$7</formula1>
    </dataValidation>
    <dataValidation type="list" allowBlank="1" showInputMessage="1" showErrorMessage="1" prompt="プルダウンにて選択してください。" sqref="D19 D13" xr:uid="{4439BA0B-D439-47E8-B5DB-E5DAFF06DC09}">
      <formula1>$N$13:$S$13</formula1>
    </dataValidation>
    <dataValidation allowBlank="1" showInputMessage="1" showErrorMessage="1" prompt="法人名を記載してください。（例：医療法人〇〇）_x000a_※個人の場合は記載不要です。" sqref="G3" xr:uid="{F94162C7-104E-4C0D-9D28-C4704CC93CE8}"/>
    <dataValidation allowBlank="1" showInputMessage="1" showErrorMessage="1" prompt="診療所の名称を記載してください。（例：〇〇クリニック）" sqref="G4" xr:uid="{C51D98E9-49BA-4F01-AF7C-ABA6951B7D06}"/>
    <dataValidation allowBlank="1" showInputMessage="1" showErrorMessage="1" prompt="支給額を記載してください。" sqref="L4" xr:uid="{73C9E0FF-9A43-4413-B53B-62CF772CCC1B}"/>
    <dataValidation allowBlank="1" showInputMessage="1" showErrorMessage="1" prompt="自動計算されます" sqref="L3" xr:uid="{05A0382C-A937-4EBF-B6DE-9482614635FB}"/>
    <dataValidation allowBlank="1" showInputMessage="1" showErrorMessage="1" prompt="入力不要。自動計算されます" sqref="G5" xr:uid="{37AEB018-E227-4FBB-BC18-576BD73DD5B1}"/>
    <dataValidation allowBlank="1" showInputMessage="1" showErrorMessage="1" prompt="入力不要。自動計算されます。" sqref="L5:L7" xr:uid="{86D0A1E3-0DFE-4410-801A-69529616066E}"/>
    <dataValidation allowBlank="1" showInputMessage="1" showErrorMessage="1" prompt="入力してください。" sqref="B11:D12 B13:C13 E11:E13 B19:C19 B17:D18 E17:E19" xr:uid="{D4ADFA7B-5A58-4198-8017-F0BBDA48033E}"/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4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A0FFF-5BB8-4820-85B2-45D7873BF813}">
  <sheetPr>
    <tabColor rgb="FFFF0000"/>
    <pageSetUpPr fitToPage="1"/>
  </sheetPr>
  <dimension ref="A1:O8"/>
  <sheetViews>
    <sheetView view="pageBreakPreview" zoomScale="90" zoomScaleNormal="100" zoomScaleSheetLayoutView="90" workbookViewId="0"/>
  </sheetViews>
  <sheetFormatPr defaultColWidth="9" defaultRowHeight="13.2"/>
  <cols>
    <col min="1" max="1" width="37.88671875" style="7" customWidth="1"/>
    <col min="2" max="5" width="15.109375" style="8" customWidth="1"/>
    <col min="6" max="6" width="16.44140625" style="8" customWidth="1"/>
    <col min="7" max="7" width="24.21875" style="8" customWidth="1"/>
    <col min="8" max="8" width="19.77734375" style="8" customWidth="1"/>
    <col min="9" max="9" width="22.109375" style="8" customWidth="1"/>
    <col min="10" max="11" width="18.21875" style="8" customWidth="1"/>
    <col min="12" max="12" width="42.109375" style="7" customWidth="1"/>
    <col min="13" max="13" width="187.21875" style="10" customWidth="1"/>
    <col min="14" max="19" width="14.6640625" style="7" customWidth="1"/>
    <col min="20" max="20" width="18.88671875" style="7" customWidth="1"/>
    <col min="21" max="21" width="9" style="7"/>
    <col min="22" max="28" width="9" style="7" customWidth="1"/>
    <col min="29" max="16384" width="9" style="7"/>
  </cols>
  <sheetData>
    <row r="1" spans="1:15" ht="51" customHeight="1">
      <c r="A1" s="5" t="s">
        <v>115</v>
      </c>
      <c r="B1" s="74" t="s">
        <v>83</v>
      </c>
      <c r="C1" s="74"/>
      <c r="D1" s="74"/>
      <c r="E1" s="74"/>
      <c r="F1" s="74"/>
      <c r="G1" s="74"/>
      <c r="H1" s="74"/>
      <c r="I1" s="74"/>
      <c r="J1" s="74"/>
      <c r="K1" s="74"/>
      <c r="L1" s="32"/>
    </row>
    <row r="2" spans="1:15" ht="41.25" customHeight="1">
      <c r="A2" s="75" t="s">
        <v>57</v>
      </c>
      <c r="B2" s="76"/>
      <c r="C2" s="76"/>
      <c r="D2" s="76"/>
      <c r="E2" s="76"/>
      <c r="F2" s="76"/>
      <c r="G2" s="76"/>
      <c r="H2" s="76"/>
      <c r="I2" s="76"/>
      <c r="J2" s="76"/>
      <c r="K2" s="77"/>
      <c r="L2" s="20" t="s">
        <v>59</v>
      </c>
      <c r="M2" s="15"/>
    </row>
    <row r="3" spans="1:15" ht="33" customHeight="1">
      <c r="A3" s="16" t="str">
        <f>【有床診】【総額及び平均額】賃上げ支援事業実績報告書!A9</f>
        <v>対象職員の賃金改善実績の有無（右欄に○・×を記載）</v>
      </c>
      <c r="B3" s="33"/>
      <c r="C3" s="33"/>
      <c r="D3" s="33"/>
      <c r="E3" s="33"/>
      <c r="F3" s="33"/>
      <c r="G3" s="33"/>
      <c r="H3" s="33"/>
      <c r="I3" s="33"/>
      <c r="J3" s="33"/>
      <c r="K3" s="34"/>
      <c r="L3" s="50"/>
      <c r="M3" s="21" t="s">
        <v>84</v>
      </c>
      <c r="N3" s="7" t="s">
        <v>51</v>
      </c>
      <c r="O3" s="7" t="s">
        <v>48</v>
      </c>
    </row>
    <row r="4" spans="1:15" ht="72.75" customHeight="1">
      <c r="A4" s="22" t="s">
        <v>52</v>
      </c>
      <c r="B4" s="23" t="s">
        <v>85</v>
      </c>
      <c r="C4" s="23" t="s">
        <v>86</v>
      </c>
      <c r="D4" s="23" t="s">
        <v>87</v>
      </c>
      <c r="E4" s="23" t="s">
        <v>88</v>
      </c>
      <c r="F4" s="23" t="s">
        <v>89</v>
      </c>
      <c r="G4" s="23" t="s">
        <v>90</v>
      </c>
      <c r="H4" s="23" t="s">
        <v>91</v>
      </c>
      <c r="I4" s="23" t="s">
        <v>77</v>
      </c>
      <c r="J4" s="23" t="s">
        <v>92</v>
      </c>
      <c r="K4" s="23" t="s">
        <v>79</v>
      </c>
      <c r="L4" s="23" t="s">
        <v>59</v>
      </c>
      <c r="M4" s="21" t="s">
        <v>80</v>
      </c>
    </row>
    <row r="5" spans="1:15" ht="84.75" customHeight="1">
      <c r="A5" s="24" t="s">
        <v>93</v>
      </c>
      <c r="B5" s="26"/>
      <c r="C5" s="26"/>
      <c r="D5" s="35" t="e">
        <f>C5/B5</f>
        <v>#DIV/0!</v>
      </c>
      <c r="E5" s="36" t="e">
        <f>(D5-0.02)*B5</f>
        <v>#DIV/0!</v>
      </c>
      <c r="F5" s="26"/>
      <c r="G5" s="27"/>
      <c r="H5" s="25"/>
      <c r="I5" s="26"/>
      <c r="J5" s="20" t="str">
        <f>IF(I5&gt;=C5,"○","×")</f>
        <v>○</v>
      </c>
      <c r="K5" s="28" t="e">
        <f>((F5*G5*H5)/H5)/G5</f>
        <v>#DIV/0!</v>
      </c>
      <c r="L5" s="28">
        <f>F5*G5*H5</f>
        <v>0</v>
      </c>
      <c r="M5" s="21" t="s">
        <v>94</v>
      </c>
    </row>
    <row r="6" spans="1:15" ht="27" customHeight="1">
      <c r="A6" s="16" t="str">
        <f>【有床診】【総額及び平均額】賃上げ支援事業実績報告書!A15</f>
        <v>（職種内訳）○○の賃金改善実績の有無（右欄に○・×を記載）</v>
      </c>
      <c r="B6" s="17"/>
      <c r="C6" s="17"/>
      <c r="D6" s="17"/>
      <c r="E6" s="17"/>
      <c r="F6" s="17"/>
      <c r="G6" s="17"/>
      <c r="H6" s="17"/>
      <c r="I6" s="17"/>
      <c r="J6" s="17"/>
      <c r="K6" s="18"/>
      <c r="L6" s="50"/>
      <c r="M6" s="21" t="s">
        <v>84</v>
      </c>
      <c r="N6" s="7" t="s">
        <v>51</v>
      </c>
      <c r="O6" s="7" t="s">
        <v>48</v>
      </c>
    </row>
    <row r="7" spans="1:15" ht="63" customHeight="1">
      <c r="A7" s="22" t="s">
        <v>52</v>
      </c>
      <c r="B7" s="23" t="s">
        <v>85</v>
      </c>
      <c r="C7" s="23" t="s">
        <v>86</v>
      </c>
      <c r="D7" s="23" t="s">
        <v>87</v>
      </c>
      <c r="E7" s="23" t="s">
        <v>88</v>
      </c>
      <c r="F7" s="23" t="s">
        <v>89</v>
      </c>
      <c r="G7" s="23" t="s">
        <v>90</v>
      </c>
      <c r="H7" s="23" t="s">
        <v>91</v>
      </c>
      <c r="I7" s="23" t="s">
        <v>77</v>
      </c>
      <c r="J7" s="23" t="s">
        <v>92</v>
      </c>
      <c r="K7" s="23" t="s">
        <v>79</v>
      </c>
      <c r="L7" s="23" t="s">
        <v>59</v>
      </c>
      <c r="M7" s="15"/>
    </row>
    <row r="8" spans="1:15" ht="84.75" customHeight="1">
      <c r="A8" s="24" t="s">
        <v>93</v>
      </c>
      <c r="B8" s="26"/>
      <c r="C8" s="26"/>
      <c r="D8" s="35" t="e">
        <f>C8/B8</f>
        <v>#DIV/0!</v>
      </c>
      <c r="E8" s="36" t="e">
        <f>(D8-0.02)*B8</f>
        <v>#DIV/0!</v>
      </c>
      <c r="F8" s="26"/>
      <c r="G8" s="27"/>
      <c r="H8" s="25"/>
      <c r="I8" s="26"/>
      <c r="J8" s="20" t="str">
        <f>IF(I8&gt;=C8,"○","×")</f>
        <v>○</v>
      </c>
      <c r="K8" s="28" t="e">
        <f>((F8*G8*H8)/H8)/G8</f>
        <v>#DIV/0!</v>
      </c>
      <c r="L8" s="28">
        <f>F8*G8*H8</f>
        <v>0</v>
      </c>
      <c r="M8" s="21" t="s">
        <v>94</v>
      </c>
    </row>
  </sheetData>
  <mergeCells count="2">
    <mergeCell ref="B1:K1"/>
    <mergeCell ref="A2:K2"/>
  </mergeCells>
  <phoneticPr fontId="33"/>
  <conditionalFormatting sqref="A5:J5 L5 A8:J8 L8">
    <cfRule type="expression" dxfId="60" priority="11">
      <formula>#REF!="×"</formula>
    </cfRule>
  </conditionalFormatting>
  <conditionalFormatting sqref="K5">
    <cfRule type="expression" dxfId="59" priority="10">
      <formula>$G$2="×"</formula>
    </cfRule>
  </conditionalFormatting>
  <conditionalFormatting sqref="K8">
    <cfRule type="expression" dxfId="58" priority="9">
      <formula>$G$2="×"</formula>
    </cfRule>
  </conditionalFormatting>
  <conditionalFormatting sqref="L3">
    <cfRule type="expression" dxfId="57" priority="3">
      <formula>$G$6="○"</formula>
    </cfRule>
    <cfRule type="expression" dxfId="56" priority="4">
      <formula>$G$6</formula>
    </cfRule>
  </conditionalFormatting>
  <conditionalFormatting sqref="L6">
    <cfRule type="expression" dxfId="55" priority="1">
      <formula>$G$6="○"</formula>
    </cfRule>
    <cfRule type="expression" dxfId="54" priority="2">
      <formula>$G$6</formula>
    </cfRule>
  </conditionalFormatting>
  <dataValidations count="2">
    <dataValidation type="list" allowBlank="1" showInputMessage="1" showErrorMessage="1" prompt="プルダウンにて選択してください。" sqref="L3 L6" xr:uid="{C2A81EC2-F332-4EBD-A556-291711A57714}">
      <formula1>$N$6:$O$6</formula1>
    </dataValidation>
    <dataValidation allowBlank="1" showInputMessage="1" showErrorMessage="1" prompt="入力してください。" sqref="B5:C5 F5:I5 B8:C8 F8:I8" xr:uid="{4F6FDF16-8496-49DA-8C54-35AEDC7D69A3}"/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3B9A0-B6F8-4EAD-A46E-6D06EB35AAE3}">
  <sheetPr>
    <tabColor theme="4"/>
    <pageSetUpPr fitToPage="1"/>
  </sheetPr>
  <dimension ref="A1:S28"/>
  <sheetViews>
    <sheetView view="pageBreakPreview" topLeftCell="A2" zoomScaleNormal="100" zoomScaleSheetLayoutView="100" workbookViewId="0">
      <selection activeCell="E16" sqref="E16"/>
    </sheetView>
  </sheetViews>
  <sheetFormatPr defaultColWidth="9" defaultRowHeight="13.2"/>
  <cols>
    <col min="1" max="1" width="28.6640625" style="7" customWidth="1"/>
    <col min="2" max="3" width="15.109375" style="8" customWidth="1"/>
    <col min="4" max="4" width="12" style="8" customWidth="1"/>
    <col min="5" max="5" width="22.6640625" style="8" customWidth="1"/>
    <col min="6" max="6" width="18.21875" style="8" customWidth="1"/>
    <col min="7" max="7" width="17.6640625" style="7" customWidth="1"/>
    <col min="8" max="8" width="22.44140625" style="7" customWidth="1"/>
    <col min="9" max="11" width="15.109375" style="8" customWidth="1"/>
    <col min="12" max="12" width="17.6640625" style="7" customWidth="1"/>
    <col min="13" max="13" width="187.21875" style="10" customWidth="1"/>
    <col min="14" max="19" width="14.6640625" style="7" customWidth="1"/>
    <col min="20" max="20" width="18.88671875" style="7" customWidth="1"/>
    <col min="21" max="21" width="9" style="7"/>
    <col min="22" max="28" width="9" style="7" customWidth="1"/>
    <col min="29" max="16384" width="9" style="7"/>
  </cols>
  <sheetData>
    <row r="1" spans="1:19" ht="25.5" customHeight="1">
      <c r="A1" s="5" t="s">
        <v>112</v>
      </c>
      <c r="B1" s="6"/>
      <c r="C1" s="6"/>
      <c r="D1" s="6"/>
      <c r="E1" s="6"/>
      <c r="F1" s="6"/>
      <c r="H1" s="5"/>
      <c r="J1" s="9"/>
      <c r="K1" s="9"/>
      <c r="L1" s="32"/>
    </row>
    <row r="2" spans="1:19" ht="46.5" customHeight="1">
      <c r="A2" s="62" t="s">
        <v>109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10" t="s">
        <v>50</v>
      </c>
    </row>
    <row r="3" spans="1:19" ht="26.25" customHeight="1">
      <c r="A3" s="11" t="s">
        <v>49</v>
      </c>
      <c r="B3" s="12"/>
      <c r="C3" s="12"/>
      <c r="D3" s="12"/>
      <c r="E3" s="12"/>
      <c r="F3" s="12"/>
      <c r="G3" s="13"/>
      <c r="H3" s="11" t="s">
        <v>67</v>
      </c>
      <c r="I3" s="12"/>
      <c r="J3" s="12"/>
      <c r="K3" s="12"/>
      <c r="L3" s="2">
        <f>SUM($L$11:$L$14,$L$17:$L$20)</f>
        <v>0</v>
      </c>
    </row>
    <row r="4" spans="1:19" ht="26.25" customHeight="1">
      <c r="A4" s="11" t="s">
        <v>71</v>
      </c>
      <c r="B4" s="12"/>
      <c r="C4" s="12"/>
      <c r="D4" s="12"/>
      <c r="E4" s="12"/>
      <c r="F4" s="12"/>
      <c r="G4" s="13"/>
      <c r="H4" s="11" t="s">
        <v>110</v>
      </c>
      <c r="I4" s="12"/>
      <c r="J4" s="12"/>
      <c r="K4" s="12"/>
      <c r="L4" s="2"/>
    </row>
    <row r="5" spans="1:19" ht="26.25" customHeight="1">
      <c r="A5" s="11" t="s">
        <v>75</v>
      </c>
      <c r="B5" s="12"/>
      <c r="C5" s="12"/>
      <c r="D5" s="12"/>
      <c r="E5" s="12"/>
      <c r="F5" s="12"/>
      <c r="G5" s="13" t="str">
        <f>IF(COUNTIF($F$9:$F$20,"×"),"×","○")</f>
        <v>○</v>
      </c>
      <c r="H5" s="11" t="s">
        <v>66</v>
      </c>
      <c r="I5" s="12"/>
      <c r="J5" s="12"/>
      <c r="K5" s="12"/>
      <c r="L5" s="2" t="str">
        <f>IF(L3&gt;=L4,"○","×")</f>
        <v>○</v>
      </c>
    </row>
    <row r="6" spans="1:19" ht="26.25" customHeight="1">
      <c r="A6" s="11" t="s">
        <v>97</v>
      </c>
      <c r="B6" s="12"/>
      <c r="C6" s="12"/>
      <c r="D6" s="12"/>
      <c r="E6" s="12"/>
      <c r="F6" s="12"/>
      <c r="G6" s="38" t="s">
        <v>74</v>
      </c>
      <c r="H6" s="11" t="s">
        <v>68</v>
      </c>
      <c r="I6" s="12"/>
      <c r="J6" s="12"/>
      <c r="K6" s="12"/>
      <c r="L6" s="2">
        <f>IF(ROUNDDOWN(L4-L3,-3)&lt;=0,0,ROUNDDOWN(L4-L3,-3))</f>
        <v>0</v>
      </c>
      <c r="N6" s="7" t="s">
        <v>51</v>
      </c>
      <c r="O6" s="7" t="s">
        <v>48</v>
      </c>
    </row>
    <row r="7" spans="1:19" ht="26.25" customHeight="1">
      <c r="A7" s="11" t="s">
        <v>95</v>
      </c>
      <c r="B7" s="12"/>
      <c r="C7" s="12"/>
      <c r="D7" s="12"/>
      <c r="E7" s="12"/>
      <c r="F7" s="12"/>
      <c r="G7" s="14" t="s">
        <v>74</v>
      </c>
      <c r="H7" s="11" t="s">
        <v>69</v>
      </c>
      <c r="I7" s="12"/>
      <c r="J7" s="12"/>
      <c r="K7" s="12"/>
      <c r="L7" s="14">
        <f>L4-L6</f>
        <v>0</v>
      </c>
      <c r="N7" s="7" t="s">
        <v>51</v>
      </c>
      <c r="O7" s="7" t="s">
        <v>48</v>
      </c>
    </row>
    <row r="8" spans="1:19" ht="41.25" customHeight="1">
      <c r="A8" s="64" t="s">
        <v>57</v>
      </c>
      <c r="B8" s="64"/>
      <c r="C8" s="64"/>
      <c r="D8" s="64"/>
      <c r="E8" s="64"/>
      <c r="F8" s="64"/>
      <c r="G8" s="64"/>
      <c r="H8" s="64" t="s">
        <v>65</v>
      </c>
      <c r="I8" s="64"/>
      <c r="J8" s="64"/>
      <c r="K8" s="64"/>
      <c r="L8" s="64"/>
      <c r="M8" s="15"/>
    </row>
    <row r="9" spans="1:19" ht="60" customHeight="1">
      <c r="A9" s="16" t="s">
        <v>98</v>
      </c>
      <c r="B9" s="17"/>
      <c r="C9" s="17"/>
      <c r="D9" s="17"/>
      <c r="E9" s="17"/>
      <c r="F9" s="18"/>
      <c r="G9" s="19" t="s">
        <v>74</v>
      </c>
      <c r="H9" s="16" t="str">
        <f>A9</f>
        <v>対象職員の賃金改善実績の有無（右欄に○・×を記載）</v>
      </c>
      <c r="I9" s="17"/>
      <c r="J9" s="17"/>
      <c r="K9" s="18"/>
      <c r="L9" s="20" t="str">
        <f>G9</f>
        <v>○</v>
      </c>
      <c r="M9" s="21" t="s">
        <v>53</v>
      </c>
      <c r="N9" s="7" t="s">
        <v>51</v>
      </c>
      <c r="O9" s="7" t="s">
        <v>48</v>
      </c>
    </row>
    <row r="10" spans="1:19" ht="72.75" customHeight="1">
      <c r="A10" s="22" t="s">
        <v>52</v>
      </c>
      <c r="B10" s="23" t="s">
        <v>76</v>
      </c>
      <c r="C10" s="23" t="s">
        <v>99</v>
      </c>
      <c r="D10" s="23" t="s">
        <v>73</v>
      </c>
      <c r="E10" s="23" t="s">
        <v>77</v>
      </c>
      <c r="F10" s="23" t="s">
        <v>78</v>
      </c>
      <c r="G10" s="23" t="s">
        <v>79</v>
      </c>
      <c r="H10" s="22" t="s">
        <v>52</v>
      </c>
      <c r="I10" s="23" t="s">
        <v>76</v>
      </c>
      <c r="J10" s="23" t="s">
        <v>99</v>
      </c>
      <c r="K10" s="23" t="s">
        <v>73</v>
      </c>
      <c r="L10" s="23" t="s">
        <v>59</v>
      </c>
      <c r="M10" s="21" t="s">
        <v>80</v>
      </c>
    </row>
    <row r="11" spans="1:19" ht="41.25" customHeight="1">
      <c r="A11" s="24" t="s">
        <v>63</v>
      </c>
      <c r="B11" s="25"/>
      <c r="C11" s="26"/>
      <c r="D11" s="27"/>
      <c r="E11" s="26"/>
      <c r="F11" s="20" t="str">
        <f>IF(E11&gt;=C11,"○","×")</f>
        <v>○</v>
      </c>
      <c r="G11" s="28" t="e">
        <f>((B11*C11*D11)/B11)/D11</f>
        <v>#DIV/0!</v>
      </c>
      <c r="H11" s="24" t="s">
        <v>58</v>
      </c>
      <c r="I11" s="29">
        <f t="shared" ref="I11:K11" si="0">B11</f>
        <v>0</v>
      </c>
      <c r="J11" s="28">
        <f t="shared" si="0"/>
        <v>0</v>
      </c>
      <c r="K11" s="30">
        <f t="shared" si="0"/>
        <v>0</v>
      </c>
      <c r="L11" s="28">
        <f>I11*J11*K11</f>
        <v>0</v>
      </c>
      <c r="M11" s="21" t="s">
        <v>54</v>
      </c>
    </row>
    <row r="12" spans="1:19" ht="41.25" customHeight="1">
      <c r="A12" s="24" t="s">
        <v>62</v>
      </c>
      <c r="B12" s="25"/>
      <c r="C12" s="26"/>
      <c r="D12" s="27"/>
      <c r="E12" s="26"/>
      <c r="F12" s="20" t="str">
        <f>IF(E12&gt;=C12,"○","×")</f>
        <v>○</v>
      </c>
      <c r="G12" s="28" t="e">
        <f>((B12*C12*D12)/B12)/D12</f>
        <v>#DIV/0!</v>
      </c>
      <c r="H12" s="24" t="s">
        <v>60</v>
      </c>
      <c r="I12" s="29">
        <f t="shared" ref="I12:K13" si="1">B12</f>
        <v>0</v>
      </c>
      <c r="J12" s="28">
        <f t="shared" si="1"/>
        <v>0</v>
      </c>
      <c r="K12" s="30">
        <f t="shared" si="1"/>
        <v>0</v>
      </c>
      <c r="L12" s="28">
        <f>I12*J12*K12</f>
        <v>0</v>
      </c>
      <c r="M12" s="21" t="s">
        <v>55</v>
      </c>
    </row>
    <row r="13" spans="1:19" s="49" customFormat="1" ht="41.25" customHeight="1">
      <c r="A13" s="40" t="s">
        <v>64</v>
      </c>
      <c r="B13" s="25"/>
      <c r="C13" s="26"/>
      <c r="D13" s="43"/>
      <c r="E13" s="26"/>
      <c r="F13" s="44" t="e">
        <f>IF(E13&gt;=G13,"○","×")</f>
        <v>#DIV/0!</v>
      </c>
      <c r="G13" s="45" t="e">
        <f>(B13*C13)/B13/D13</f>
        <v>#DIV/0!</v>
      </c>
      <c r="H13" s="40" t="s">
        <v>61</v>
      </c>
      <c r="I13" s="46">
        <f t="shared" si="1"/>
        <v>0</v>
      </c>
      <c r="J13" s="45">
        <f t="shared" si="1"/>
        <v>0</v>
      </c>
      <c r="K13" s="43">
        <f t="shared" si="1"/>
        <v>0</v>
      </c>
      <c r="L13" s="45">
        <f>I13*J13</f>
        <v>0</v>
      </c>
      <c r="M13" s="47" t="s">
        <v>56</v>
      </c>
      <c r="N13" s="48">
        <v>1</v>
      </c>
      <c r="O13" s="48">
        <v>2</v>
      </c>
      <c r="P13" s="48">
        <v>3</v>
      </c>
      <c r="Q13" s="48">
        <v>4</v>
      </c>
      <c r="R13" s="48">
        <v>5</v>
      </c>
      <c r="S13" s="48">
        <v>6</v>
      </c>
    </row>
    <row r="14" spans="1:19" ht="73.5" customHeight="1">
      <c r="A14" s="65" t="s">
        <v>81</v>
      </c>
      <c r="B14" s="66"/>
      <c r="C14" s="66"/>
      <c r="D14" s="66"/>
      <c r="E14" s="28">
        <f>'【無床診】別紙（2.0％超部分算定シート）'!I5</f>
        <v>0</v>
      </c>
      <c r="F14" s="31" t="str">
        <f>'【無床診】別紙（2.0％超部分算定シート）'!J5</f>
        <v>○</v>
      </c>
      <c r="G14" s="28" t="e">
        <f>'【無床診】別紙（2.0％超部分算定シート）'!K5</f>
        <v>#DIV/0!</v>
      </c>
      <c r="H14" s="65" t="s">
        <v>81</v>
      </c>
      <c r="I14" s="66"/>
      <c r="J14" s="66"/>
      <c r="K14" s="66"/>
      <c r="L14" s="28">
        <f>'【無床診】別紙（2.0％超部分算定シート）'!L5</f>
        <v>0</v>
      </c>
      <c r="M14" s="21" t="s">
        <v>82</v>
      </c>
    </row>
    <row r="15" spans="1:19" ht="48.75" customHeight="1">
      <c r="A15" s="16" t="s">
        <v>100</v>
      </c>
      <c r="B15" s="17"/>
      <c r="C15" s="17"/>
      <c r="D15" s="17"/>
      <c r="E15" s="17"/>
      <c r="F15" s="18"/>
      <c r="G15" s="19"/>
      <c r="H15" s="16" t="str">
        <f>A15</f>
        <v>（職種内訳）○○の賃金改善実績の有無（右欄に○・×を記載）</v>
      </c>
      <c r="I15" s="17"/>
      <c r="J15" s="17"/>
      <c r="K15" s="18"/>
      <c r="L15" s="20">
        <f>G15</f>
        <v>0</v>
      </c>
      <c r="M15" s="15" t="s">
        <v>53</v>
      </c>
      <c r="N15" s="7" t="s">
        <v>51</v>
      </c>
      <c r="O15" s="7" t="s">
        <v>48</v>
      </c>
    </row>
    <row r="16" spans="1:19" ht="72.75" customHeight="1">
      <c r="A16" s="22" t="s">
        <v>52</v>
      </c>
      <c r="B16" s="23" t="s">
        <v>76</v>
      </c>
      <c r="C16" s="23" t="s">
        <v>99</v>
      </c>
      <c r="D16" s="23" t="s">
        <v>73</v>
      </c>
      <c r="E16" s="23" t="s">
        <v>77</v>
      </c>
      <c r="F16" s="23" t="s">
        <v>78</v>
      </c>
      <c r="G16" s="23" t="s">
        <v>79</v>
      </c>
      <c r="H16" s="22" t="s">
        <v>52</v>
      </c>
      <c r="I16" s="23" t="s">
        <v>76</v>
      </c>
      <c r="J16" s="23" t="s">
        <v>99</v>
      </c>
      <c r="K16" s="23" t="s">
        <v>73</v>
      </c>
      <c r="L16" s="23" t="s">
        <v>59</v>
      </c>
      <c r="M16" s="21" t="s">
        <v>80</v>
      </c>
    </row>
    <row r="17" spans="1:19" ht="41.25" customHeight="1">
      <c r="A17" s="24" t="s">
        <v>63</v>
      </c>
      <c r="B17" s="25"/>
      <c r="C17" s="26"/>
      <c r="D17" s="27"/>
      <c r="E17" s="26"/>
      <c r="F17" s="20" t="str">
        <f>IF(E17&gt;=C17,"○","×")</f>
        <v>○</v>
      </c>
      <c r="G17" s="28" t="e">
        <f>((B17*C17*D17)/B17)/D17</f>
        <v>#DIV/0!</v>
      </c>
      <c r="H17" s="24" t="s">
        <v>58</v>
      </c>
      <c r="I17" s="29">
        <f t="shared" ref="I17:K19" si="2">B17</f>
        <v>0</v>
      </c>
      <c r="J17" s="28">
        <f t="shared" si="2"/>
        <v>0</v>
      </c>
      <c r="K17" s="30">
        <f t="shared" si="2"/>
        <v>0</v>
      </c>
      <c r="L17" s="28">
        <f>I17*J17*K17</f>
        <v>0</v>
      </c>
      <c r="M17" s="21" t="s">
        <v>54</v>
      </c>
    </row>
    <row r="18" spans="1:19" ht="41.25" customHeight="1">
      <c r="A18" s="24" t="s">
        <v>62</v>
      </c>
      <c r="B18" s="25"/>
      <c r="C18" s="26"/>
      <c r="D18" s="27"/>
      <c r="E18" s="26"/>
      <c r="F18" s="20" t="str">
        <f>IF(E18&gt;=C18,"○","×")</f>
        <v>○</v>
      </c>
      <c r="G18" s="28" t="e">
        <f>((B18*C18*D18)/B18)/D18</f>
        <v>#DIV/0!</v>
      </c>
      <c r="H18" s="24" t="s">
        <v>60</v>
      </c>
      <c r="I18" s="29">
        <f t="shared" si="2"/>
        <v>0</v>
      </c>
      <c r="J18" s="28">
        <f t="shared" si="2"/>
        <v>0</v>
      </c>
      <c r="K18" s="30">
        <f t="shared" si="2"/>
        <v>0</v>
      </c>
      <c r="L18" s="28">
        <f>I18*J18*K18</f>
        <v>0</v>
      </c>
      <c r="M18" s="21" t="s">
        <v>55</v>
      </c>
    </row>
    <row r="19" spans="1:19" s="49" customFormat="1" ht="41.25" customHeight="1">
      <c r="A19" s="40" t="s">
        <v>64</v>
      </c>
      <c r="B19" s="25"/>
      <c r="C19" s="26"/>
      <c r="D19" s="43"/>
      <c r="E19" s="26"/>
      <c r="F19" s="44" t="e">
        <f>IF(E19&gt;=G19,"○","×")</f>
        <v>#DIV/0!</v>
      </c>
      <c r="G19" s="45" t="e">
        <f>(B19*C19)/B19/D19</f>
        <v>#DIV/0!</v>
      </c>
      <c r="H19" s="40" t="s">
        <v>61</v>
      </c>
      <c r="I19" s="46">
        <f t="shared" si="2"/>
        <v>0</v>
      </c>
      <c r="J19" s="45">
        <f t="shared" si="2"/>
        <v>0</v>
      </c>
      <c r="K19" s="43">
        <f t="shared" si="2"/>
        <v>0</v>
      </c>
      <c r="L19" s="45">
        <f>I19*J19</f>
        <v>0</v>
      </c>
      <c r="M19" s="47" t="s">
        <v>56</v>
      </c>
      <c r="N19" s="48">
        <v>1</v>
      </c>
      <c r="O19" s="48">
        <v>2</v>
      </c>
      <c r="P19" s="48">
        <v>3</v>
      </c>
      <c r="Q19" s="48">
        <v>4</v>
      </c>
      <c r="R19" s="48">
        <v>5</v>
      </c>
      <c r="S19" s="48">
        <v>6</v>
      </c>
    </row>
    <row r="20" spans="1:19" ht="73.5" customHeight="1">
      <c r="A20" s="65" t="s">
        <v>81</v>
      </c>
      <c r="B20" s="66"/>
      <c r="C20" s="66"/>
      <c r="D20" s="73"/>
      <c r="E20" s="28">
        <f>'【無床診】別紙（2.0％超部分算定シート）'!I8</f>
        <v>0</v>
      </c>
      <c r="F20" s="31" t="str">
        <f>'【無床診】別紙（2.0％超部分算定シート）'!J8</f>
        <v>○</v>
      </c>
      <c r="G20" s="28" t="e">
        <f>'【無床診】別紙（2.0％超部分算定シート）'!K8</f>
        <v>#DIV/0!</v>
      </c>
      <c r="H20" s="65" t="s">
        <v>81</v>
      </c>
      <c r="I20" s="66"/>
      <c r="J20" s="66"/>
      <c r="K20" s="73"/>
      <c r="L20" s="28">
        <f>'【無床診】別紙（2.0％超部分算定シート）'!L8</f>
        <v>0</v>
      </c>
      <c r="M20" s="21" t="s">
        <v>82</v>
      </c>
    </row>
    <row r="23" spans="1:19" ht="14.4">
      <c r="B23" s="52" t="s">
        <v>102</v>
      </c>
      <c r="C23" s="51"/>
      <c r="D23" s="51"/>
      <c r="E23" s="51"/>
      <c r="F23" s="51"/>
      <c r="G23" s="51"/>
      <c r="H23" s="51"/>
      <c r="I23" s="51"/>
      <c r="J23" s="51"/>
      <c r="K23" s="51"/>
    </row>
    <row r="24" spans="1:19" ht="14.4">
      <c r="B24" s="51"/>
      <c r="C24" s="67" t="s">
        <v>103</v>
      </c>
      <c r="D24" s="68"/>
      <c r="E24" s="68"/>
      <c r="F24" s="67" t="s">
        <v>104</v>
      </c>
      <c r="G24" s="68"/>
      <c r="H24" s="51"/>
      <c r="I24" s="51"/>
      <c r="J24" s="51"/>
      <c r="K24" s="51"/>
    </row>
    <row r="25" spans="1:19" ht="14.4">
      <c r="B25" s="51"/>
      <c r="C25" s="53" t="s">
        <v>105</v>
      </c>
      <c r="D25" s="69">
        <f>L7</f>
        <v>0</v>
      </c>
      <c r="E25" s="70"/>
      <c r="F25" s="60" t="s">
        <v>106</v>
      </c>
      <c r="G25" s="61">
        <f>D25</f>
        <v>0</v>
      </c>
      <c r="H25" s="51"/>
      <c r="I25" s="51"/>
      <c r="J25" s="51"/>
      <c r="K25" s="51"/>
    </row>
    <row r="26" spans="1:19" ht="14.4">
      <c r="B26" s="51"/>
      <c r="C26" s="54" t="s">
        <v>107</v>
      </c>
      <c r="D26" s="71">
        <f>SUM(D25:E25)</f>
        <v>0</v>
      </c>
      <c r="E26" s="72"/>
      <c r="F26" s="54" t="s">
        <v>107</v>
      </c>
      <c r="G26" s="55">
        <f>SUM(G25)</f>
        <v>0</v>
      </c>
      <c r="H26" s="51"/>
      <c r="I26" s="51"/>
      <c r="J26" s="51"/>
      <c r="K26" s="51"/>
    </row>
    <row r="27" spans="1:19" ht="14.4">
      <c r="B27" s="51"/>
      <c r="C27" s="58" t="s">
        <v>108</v>
      </c>
      <c r="D27" s="57"/>
      <c r="E27" s="51"/>
      <c r="F27" s="56"/>
      <c r="G27" s="57"/>
      <c r="H27" s="51"/>
      <c r="I27" s="51"/>
      <c r="J27" s="51"/>
      <c r="K27" s="51"/>
    </row>
    <row r="28" spans="1:19" ht="14.4">
      <c r="B28" s="51"/>
      <c r="C28" s="58"/>
      <c r="D28" s="57"/>
      <c r="E28" s="51"/>
      <c r="F28" s="56"/>
      <c r="G28" s="57"/>
      <c r="H28" s="51"/>
      <c r="I28" s="51"/>
      <c r="J28" s="51"/>
      <c r="K28" s="51"/>
    </row>
  </sheetData>
  <mergeCells count="11">
    <mergeCell ref="C24:E24"/>
    <mergeCell ref="F24:G24"/>
    <mergeCell ref="D25:E25"/>
    <mergeCell ref="D26:E26"/>
    <mergeCell ref="A20:D20"/>
    <mergeCell ref="H20:K20"/>
    <mergeCell ref="A2:L2"/>
    <mergeCell ref="A8:G8"/>
    <mergeCell ref="H8:L8"/>
    <mergeCell ref="A14:D14"/>
    <mergeCell ref="H14:K14"/>
  </mergeCells>
  <phoneticPr fontId="33"/>
  <conditionalFormatting sqref="A14 G14:H14 L14 G20:H20 L20">
    <cfRule type="expression" dxfId="53" priority="51">
      <formula>$G$2="×"</formula>
    </cfRule>
  </conditionalFormatting>
  <conditionalFormatting sqref="A17:A20">
    <cfRule type="expression" dxfId="52" priority="47">
      <formula>$G$2="×"</formula>
    </cfRule>
  </conditionalFormatting>
  <conditionalFormatting sqref="A7:G7">
    <cfRule type="expression" dxfId="51" priority="49">
      <formula>$G$6="○"</formula>
    </cfRule>
    <cfRule type="expression" dxfId="50" priority="50">
      <formula>$G$6</formula>
    </cfRule>
  </conditionalFormatting>
  <conditionalFormatting sqref="A11:L13">
    <cfRule type="expression" dxfId="49" priority="4">
      <formula>$G$2="×"</formula>
    </cfRule>
  </conditionalFormatting>
  <conditionalFormatting sqref="B12:C13">
    <cfRule type="expression" dxfId="48" priority="30">
      <formula>#REF!="×"</formula>
    </cfRule>
  </conditionalFormatting>
  <conditionalFormatting sqref="B17:C19">
    <cfRule type="expression" dxfId="47" priority="9">
      <formula>#REF!="×"</formula>
    </cfRule>
  </conditionalFormatting>
  <conditionalFormatting sqref="B11:E11">
    <cfRule type="expression" dxfId="46" priority="36">
      <formula>#REF!="×"</formula>
    </cfRule>
  </conditionalFormatting>
  <conditionalFormatting sqref="B17:L19">
    <cfRule type="expression" dxfId="45" priority="1">
      <formula>$G$2="×"</formula>
    </cfRule>
  </conditionalFormatting>
  <conditionalFormatting sqref="D12">
    <cfRule type="expression" dxfId="44" priority="33">
      <formula>#REF!="×"</formula>
    </cfRule>
  </conditionalFormatting>
  <conditionalFormatting sqref="D17:D18">
    <cfRule type="expression" dxfId="43" priority="15">
      <formula>#REF!="×"</formula>
    </cfRule>
  </conditionalFormatting>
  <conditionalFormatting sqref="E12:E13">
    <cfRule type="expression" dxfId="42" priority="29">
      <formula>#REF!="×"</formula>
    </cfRule>
  </conditionalFormatting>
  <conditionalFormatting sqref="E17:E19">
    <cfRule type="expression" dxfId="41" priority="2">
      <formula>#REF!="×"</formula>
    </cfRule>
  </conditionalFormatting>
  <dataValidations count="12">
    <dataValidation type="list" allowBlank="1" showInputMessage="1" showErrorMessage="1" prompt="プルダウンにて選択してください。" sqref="G7" xr:uid="{3EDF661E-D13D-447B-B854-A84904003D6C}">
      <formula1>$N$7:$O$7</formula1>
    </dataValidation>
    <dataValidation type="list" allowBlank="1" showInputMessage="1" showErrorMessage="1" prompt="プルダウンにて選択してください。" sqref="G6" xr:uid="{1A8A0715-74BC-4A9B-B997-36CA2B022A11}">
      <formula1>$N$6:$O$6</formula1>
    </dataValidation>
    <dataValidation type="list" allowBlank="1" showInputMessage="1" showErrorMessage="1" sqref="D19" xr:uid="{934CB33E-39C0-495A-B170-186CC2DF092A}">
      <formula1>$N$13:$S$13</formula1>
    </dataValidation>
    <dataValidation allowBlank="1" showInputMessage="1" showErrorMessage="1" prompt="入力してください。" sqref="B11:E12 B13:C13 E13 B19:C19 B17:E18 E19" xr:uid="{D0C68877-6DC6-4253-A772-28B4C6E19356}"/>
    <dataValidation type="list" allowBlank="1" showInputMessage="1" showErrorMessage="1" prompt="プルダウンにて選択してください。" sqref="D13" xr:uid="{B91DC74E-1FFC-47A7-B9C1-3045C08F0148}">
      <formula1>$N$13:$S$13</formula1>
    </dataValidation>
    <dataValidation allowBlank="1" showInputMessage="1" showErrorMessage="1" prompt="自動入力されます（記載不要です。）" sqref="L3 L5 L7" xr:uid="{9F3CB6E6-C344-4110-A8AF-410E44596C73}"/>
    <dataValidation allowBlank="1" showInputMessage="1" showErrorMessage="1" prompt="支給額を記載してください。" sqref="L4" xr:uid="{6D65FB7A-D63B-4C44-A4B7-CD62717B83A0}"/>
    <dataValidation allowBlank="1" showInputMessage="1" showErrorMessage="1" prompt="自動入力されます。（入力不要です。）" sqref="G5" xr:uid="{C21D0F67-BA33-4C1D-AD77-6F9A1F8D5DD2}"/>
    <dataValidation allowBlank="1" showInputMessage="1" showErrorMessage="1" prompt="法人名を記載してください。（例：医療法人〇〇）_x000a_※個人の場合は記載不要です。" sqref="G3" xr:uid="{DF85F3EB-C340-47B7-80DF-4508EE85DBED}"/>
    <dataValidation allowBlank="1" showInputMessage="1" showErrorMessage="1" prompt="診療所の名称を記載してください。（例：〇〇クリニック）" sqref="G4" xr:uid="{73693579-7E34-461E-B251-EF28CFE6225D}"/>
    <dataValidation type="list" allowBlank="1" showInputMessage="1" showErrorMessage="1" prompt="プルダウンにて選択してください。" sqref="G9 G15" xr:uid="{778284D5-3687-4537-9B28-E513073CD00E}">
      <formula1>N9:O9</formula1>
    </dataValidation>
    <dataValidation allowBlank="1" showInputMessage="1" showErrorMessage="1" prompt="入力不要。自動計算されます。" sqref="L6" xr:uid="{152ABBBA-DEE8-46AE-B7AE-432D46DECD4F}"/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61" fitToHeight="0" orientation="landscape" r:id="rId1"/>
  <rowBreaks count="1" manualBreakCount="1">
    <brk id="14" max="1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36959-0D41-47C3-A718-78214C78B889}">
  <sheetPr>
    <tabColor theme="4"/>
    <pageSetUpPr fitToPage="1"/>
  </sheetPr>
  <dimension ref="A1:O8"/>
  <sheetViews>
    <sheetView view="pageBreakPreview" zoomScale="96" zoomScaleNormal="100" zoomScaleSheetLayoutView="70" workbookViewId="0"/>
  </sheetViews>
  <sheetFormatPr defaultColWidth="9" defaultRowHeight="13.2"/>
  <cols>
    <col min="1" max="1" width="37.88671875" style="7" customWidth="1"/>
    <col min="2" max="5" width="15.109375" style="8" customWidth="1"/>
    <col min="6" max="6" width="16.44140625" style="8" customWidth="1"/>
    <col min="7" max="7" width="24.21875" style="8" customWidth="1"/>
    <col min="8" max="8" width="19.77734375" style="8" customWidth="1"/>
    <col min="9" max="9" width="22.109375" style="8" customWidth="1"/>
    <col min="10" max="11" width="18.21875" style="8" customWidth="1"/>
    <col min="12" max="12" width="42.109375" style="7" customWidth="1"/>
    <col min="13" max="13" width="187.21875" style="10" customWidth="1"/>
    <col min="14" max="19" width="14.6640625" style="7" customWidth="1"/>
    <col min="20" max="20" width="18.88671875" style="7" customWidth="1"/>
    <col min="21" max="21" width="9" style="7"/>
    <col min="22" max="28" width="9" style="7" customWidth="1"/>
    <col min="29" max="16384" width="9" style="7"/>
  </cols>
  <sheetData>
    <row r="1" spans="1:15" ht="51" customHeight="1">
      <c r="A1" s="5" t="s">
        <v>116</v>
      </c>
      <c r="B1" s="74" t="s">
        <v>83</v>
      </c>
      <c r="C1" s="74"/>
      <c r="D1" s="74"/>
      <c r="E1" s="74"/>
      <c r="F1" s="74"/>
      <c r="G1" s="74"/>
      <c r="H1" s="74"/>
      <c r="I1" s="74"/>
      <c r="J1" s="74"/>
      <c r="K1" s="74"/>
      <c r="L1" s="32"/>
    </row>
    <row r="2" spans="1:15" ht="41.25" customHeight="1">
      <c r="A2" s="75" t="s">
        <v>57</v>
      </c>
      <c r="B2" s="76"/>
      <c r="C2" s="76"/>
      <c r="D2" s="76"/>
      <c r="E2" s="76"/>
      <c r="F2" s="76"/>
      <c r="G2" s="76"/>
      <c r="H2" s="76"/>
      <c r="I2" s="76"/>
      <c r="J2" s="76"/>
      <c r="K2" s="77"/>
      <c r="L2" s="20" t="s">
        <v>59</v>
      </c>
      <c r="M2" s="15"/>
    </row>
    <row r="3" spans="1:15" ht="33" customHeight="1">
      <c r="A3" s="16" t="str">
        <f>【無床診】【総額及び平均額】賃上げ支援事業実績報告書!A9</f>
        <v>対象職員の賃金改善実績の有無（右欄に○・×を記載）</v>
      </c>
      <c r="B3" s="33"/>
      <c r="C3" s="33"/>
      <c r="D3" s="33"/>
      <c r="E3" s="33"/>
      <c r="F3" s="33"/>
      <c r="G3" s="33"/>
      <c r="H3" s="33"/>
      <c r="I3" s="33"/>
      <c r="J3" s="33"/>
      <c r="K3" s="34"/>
      <c r="L3" s="19"/>
      <c r="M3" s="21" t="s">
        <v>84</v>
      </c>
      <c r="N3" s="7" t="s">
        <v>51</v>
      </c>
      <c r="O3" s="7" t="s">
        <v>48</v>
      </c>
    </row>
    <row r="4" spans="1:15" ht="72.75" customHeight="1">
      <c r="A4" s="22" t="s">
        <v>52</v>
      </c>
      <c r="B4" s="23" t="s">
        <v>85</v>
      </c>
      <c r="C4" s="23" t="s">
        <v>86</v>
      </c>
      <c r="D4" s="23" t="s">
        <v>87</v>
      </c>
      <c r="E4" s="23" t="s">
        <v>88</v>
      </c>
      <c r="F4" s="23" t="s">
        <v>89</v>
      </c>
      <c r="G4" s="23" t="s">
        <v>90</v>
      </c>
      <c r="H4" s="23" t="s">
        <v>91</v>
      </c>
      <c r="I4" s="23" t="s">
        <v>77</v>
      </c>
      <c r="J4" s="23" t="s">
        <v>92</v>
      </c>
      <c r="K4" s="23" t="s">
        <v>79</v>
      </c>
      <c r="L4" s="23" t="s">
        <v>59</v>
      </c>
      <c r="M4" s="21" t="s">
        <v>80</v>
      </c>
    </row>
    <row r="5" spans="1:15" ht="84.75" customHeight="1">
      <c r="A5" s="24" t="s">
        <v>93</v>
      </c>
      <c r="B5" s="26"/>
      <c r="C5" s="26"/>
      <c r="D5" s="35" t="e">
        <f>C5/B5</f>
        <v>#DIV/0!</v>
      </c>
      <c r="E5" s="59" t="e">
        <f>(D5-0.02)*B5</f>
        <v>#DIV/0!</v>
      </c>
      <c r="F5" s="26"/>
      <c r="G5" s="27"/>
      <c r="H5" s="25"/>
      <c r="I5" s="26"/>
      <c r="J5" s="20" t="str">
        <f>IF(I5&gt;=C5,"○","×")</f>
        <v>○</v>
      </c>
      <c r="K5" s="28" t="e">
        <f>((F5*G5*H5)/H5)/G5</f>
        <v>#DIV/0!</v>
      </c>
      <c r="L5" s="28">
        <f>F5*G5*H5</f>
        <v>0</v>
      </c>
      <c r="M5" s="21" t="s">
        <v>94</v>
      </c>
    </row>
    <row r="6" spans="1:15" ht="27" customHeight="1">
      <c r="A6" s="16" t="str">
        <f>【無床診】【総額及び平均額】賃上げ支援事業実績報告書!A15</f>
        <v>（職種内訳）○○の賃金改善実績の有無（右欄に○・×を記載）</v>
      </c>
      <c r="B6" s="17"/>
      <c r="C6" s="17"/>
      <c r="D6" s="17"/>
      <c r="E6" s="17"/>
      <c r="F6" s="17"/>
      <c r="G6" s="17"/>
      <c r="H6" s="17"/>
      <c r="I6" s="17"/>
      <c r="J6" s="17"/>
      <c r="K6" s="18"/>
      <c r="L6" s="19"/>
      <c r="M6" s="21" t="s">
        <v>84</v>
      </c>
      <c r="N6" s="7" t="s">
        <v>51</v>
      </c>
      <c r="O6" s="7" t="s">
        <v>48</v>
      </c>
    </row>
    <row r="7" spans="1:15" ht="63" customHeight="1">
      <c r="A7" s="22" t="s">
        <v>52</v>
      </c>
      <c r="B7" s="23" t="s">
        <v>85</v>
      </c>
      <c r="C7" s="23" t="s">
        <v>86</v>
      </c>
      <c r="D7" s="23" t="s">
        <v>87</v>
      </c>
      <c r="E7" s="23" t="s">
        <v>88</v>
      </c>
      <c r="F7" s="23" t="s">
        <v>89</v>
      </c>
      <c r="G7" s="23" t="s">
        <v>90</v>
      </c>
      <c r="H7" s="23" t="s">
        <v>91</v>
      </c>
      <c r="I7" s="23" t="s">
        <v>77</v>
      </c>
      <c r="J7" s="23" t="s">
        <v>92</v>
      </c>
      <c r="K7" s="23" t="s">
        <v>79</v>
      </c>
      <c r="L7" s="23" t="s">
        <v>59</v>
      </c>
      <c r="M7" s="15"/>
    </row>
    <row r="8" spans="1:15" ht="84.75" customHeight="1">
      <c r="A8" s="24" t="s">
        <v>93</v>
      </c>
      <c r="B8" s="26"/>
      <c r="C8" s="26"/>
      <c r="D8" s="35" t="e">
        <f>C8/B8</f>
        <v>#DIV/0!</v>
      </c>
      <c r="E8" s="59" t="e">
        <f>(D8-0.02)*B8</f>
        <v>#DIV/0!</v>
      </c>
      <c r="F8" s="26"/>
      <c r="G8" s="27"/>
      <c r="H8" s="25"/>
      <c r="I8" s="26"/>
      <c r="J8" s="20" t="str">
        <f>IF(I8&gt;=C8,"○","×")</f>
        <v>○</v>
      </c>
      <c r="K8" s="28" t="e">
        <f>((F8*G8*H8)/H8)/G8</f>
        <v>#DIV/0!</v>
      </c>
      <c r="L8" s="28">
        <f>F8*G8*H8</f>
        <v>0</v>
      </c>
      <c r="M8" s="21" t="s">
        <v>94</v>
      </c>
    </row>
  </sheetData>
  <mergeCells count="2">
    <mergeCell ref="B1:K1"/>
    <mergeCell ref="A2:K2"/>
  </mergeCells>
  <phoneticPr fontId="33"/>
  <conditionalFormatting sqref="A5:J5">
    <cfRule type="expression" dxfId="40" priority="7">
      <formula>#REF!="×"</formula>
    </cfRule>
  </conditionalFormatting>
  <conditionalFormatting sqref="A8:J8">
    <cfRule type="expression" dxfId="39" priority="1">
      <formula>#REF!="×"</formula>
    </cfRule>
  </conditionalFormatting>
  <conditionalFormatting sqref="K5">
    <cfRule type="expression" dxfId="38" priority="13">
      <formula>$G$2="×"</formula>
    </cfRule>
  </conditionalFormatting>
  <conditionalFormatting sqref="K8">
    <cfRule type="expression" dxfId="37" priority="12">
      <formula>$G$2="×"</formula>
    </cfRule>
  </conditionalFormatting>
  <conditionalFormatting sqref="L5 L8">
    <cfRule type="expression" dxfId="36" priority="14">
      <formula>#REF!="×"</formula>
    </cfRule>
  </conditionalFormatting>
  <dataValidations count="2">
    <dataValidation type="list" allowBlank="1" showInputMessage="1" showErrorMessage="1" sqref="L3 L6" xr:uid="{49578B00-978D-4ED5-A50A-5397CAE0ED73}">
      <formula1>N3:O3</formula1>
    </dataValidation>
    <dataValidation allowBlank="1" showInputMessage="1" showErrorMessage="1" prompt="入力してください。" sqref="B5:C5 F5:I5 B8:C8 F8:I8" xr:uid="{76A84327-C2DF-4060-8BB3-68A262DBC559}"/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5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2AFE2-1740-4811-BC40-8801B96C66CC}">
  <sheetPr>
    <tabColor rgb="FFFFFF00"/>
    <pageSetUpPr fitToPage="1"/>
  </sheetPr>
  <dimension ref="A1:S28"/>
  <sheetViews>
    <sheetView view="pageBreakPreview" zoomScale="70" zoomScaleNormal="100" zoomScaleSheetLayoutView="70" workbookViewId="0">
      <selection activeCell="F13" sqref="F13"/>
    </sheetView>
  </sheetViews>
  <sheetFormatPr defaultColWidth="9" defaultRowHeight="13.2"/>
  <cols>
    <col min="1" max="1" width="37.88671875" style="7" customWidth="1"/>
    <col min="2" max="4" width="15.109375" style="8" customWidth="1"/>
    <col min="5" max="5" width="22.44140625" style="8" customWidth="1"/>
    <col min="6" max="6" width="18.21875" style="8" customWidth="1"/>
    <col min="7" max="7" width="29.44140625" style="7" customWidth="1"/>
    <col min="8" max="8" width="36.88671875" style="7" customWidth="1"/>
    <col min="9" max="11" width="15.109375" style="8" customWidth="1"/>
    <col min="12" max="12" width="42.109375" style="7" customWidth="1"/>
    <col min="13" max="13" width="187.21875" style="10" customWidth="1"/>
    <col min="14" max="19" width="14.6640625" style="7" customWidth="1"/>
    <col min="20" max="20" width="18.88671875" style="7" customWidth="1"/>
    <col min="21" max="21" width="9" style="7"/>
    <col min="22" max="28" width="9" style="7" customWidth="1"/>
    <col min="29" max="16384" width="9" style="7"/>
  </cols>
  <sheetData>
    <row r="1" spans="1:19" ht="25.5" customHeight="1">
      <c r="A1" s="5" t="s">
        <v>113</v>
      </c>
      <c r="B1" s="6"/>
      <c r="C1" s="6"/>
      <c r="D1" s="6"/>
      <c r="E1" s="6"/>
      <c r="F1" s="6"/>
      <c r="H1" s="5"/>
      <c r="J1" s="9"/>
      <c r="K1" s="9"/>
      <c r="L1" s="32"/>
    </row>
    <row r="2" spans="1:19" ht="46.5" customHeight="1">
      <c r="A2" s="62" t="s">
        <v>109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10" t="s">
        <v>50</v>
      </c>
    </row>
    <row r="3" spans="1:19" ht="26.25" customHeight="1">
      <c r="A3" s="11" t="s">
        <v>49</v>
      </c>
      <c r="B3" s="12"/>
      <c r="C3" s="12"/>
      <c r="D3" s="12"/>
      <c r="E3" s="12"/>
      <c r="F3" s="12"/>
      <c r="G3" s="13"/>
      <c r="H3" s="11" t="s">
        <v>67</v>
      </c>
      <c r="I3" s="12"/>
      <c r="J3" s="12"/>
      <c r="K3" s="12"/>
      <c r="L3" s="2">
        <f>SUM($L$11:$L$14,$L$17:$L$20)</f>
        <v>0</v>
      </c>
    </row>
    <row r="4" spans="1:19" ht="26.25" customHeight="1">
      <c r="A4" s="11" t="s">
        <v>72</v>
      </c>
      <c r="B4" s="12"/>
      <c r="C4" s="12"/>
      <c r="D4" s="12"/>
      <c r="E4" s="12"/>
      <c r="F4" s="12"/>
      <c r="G4" s="13"/>
      <c r="H4" s="11" t="s">
        <v>110</v>
      </c>
      <c r="I4" s="12"/>
      <c r="J4" s="12"/>
      <c r="K4" s="12"/>
      <c r="L4" s="2"/>
    </row>
    <row r="5" spans="1:19" ht="26.25" customHeight="1">
      <c r="A5" s="11" t="s">
        <v>75</v>
      </c>
      <c r="B5" s="12"/>
      <c r="C5" s="12"/>
      <c r="D5" s="12"/>
      <c r="E5" s="12"/>
      <c r="F5" s="12"/>
      <c r="G5" s="13" t="str">
        <f>IF(COUNTIF($F$15:$F$20,"×"),"×","○")</f>
        <v>○</v>
      </c>
      <c r="H5" s="11" t="s">
        <v>66</v>
      </c>
      <c r="I5" s="12"/>
      <c r="J5" s="12"/>
      <c r="K5" s="12"/>
      <c r="L5" s="2" t="str">
        <f>IF(L3&gt;=L4,"○","×")</f>
        <v>○</v>
      </c>
    </row>
    <row r="6" spans="1:19" ht="26.25" customHeight="1">
      <c r="A6" s="11" t="s">
        <v>97</v>
      </c>
      <c r="B6" s="12"/>
      <c r="C6" s="12"/>
      <c r="D6" s="12"/>
      <c r="E6" s="12"/>
      <c r="F6" s="12"/>
      <c r="G6" s="38" t="s">
        <v>96</v>
      </c>
      <c r="H6" s="11" t="s">
        <v>68</v>
      </c>
      <c r="I6" s="12"/>
      <c r="J6" s="12"/>
      <c r="K6" s="12"/>
      <c r="L6" s="2">
        <f>IF(ROUNDDOWN(L4-L3,-3)&lt;=0,0,ROUNDDOWN(L4-L3,-3))</f>
        <v>0</v>
      </c>
      <c r="N6" s="7" t="s">
        <v>51</v>
      </c>
      <c r="O6" s="7" t="s">
        <v>48</v>
      </c>
    </row>
    <row r="7" spans="1:19" ht="26.25" customHeight="1">
      <c r="A7" s="11" t="s">
        <v>95</v>
      </c>
      <c r="B7" s="12"/>
      <c r="C7" s="12"/>
      <c r="D7" s="12"/>
      <c r="E7" s="12"/>
      <c r="F7" s="12"/>
      <c r="G7" s="14" t="s">
        <v>74</v>
      </c>
      <c r="H7" s="11" t="s">
        <v>69</v>
      </c>
      <c r="I7" s="12"/>
      <c r="J7" s="12"/>
      <c r="K7" s="12"/>
      <c r="L7" s="14">
        <f>L4-L6</f>
        <v>0</v>
      </c>
      <c r="N7" s="7" t="s">
        <v>51</v>
      </c>
      <c r="O7" s="7" t="s">
        <v>48</v>
      </c>
    </row>
    <row r="8" spans="1:19" ht="41.25" customHeight="1">
      <c r="A8" s="64" t="s">
        <v>57</v>
      </c>
      <c r="B8" s="64"/>
      <c r="C8" s="64"/>
      <c r="D8" s="64"/>
      <c r="E8" s="64"/>
      <c r="F8" s="64"/>
      <c r="G8" s="64"/>
      <c r="H8" s="64" t="s">
        <v>65</v>
      </c>
      <c r="I8" s="64"/>
      <c r="J8" s="64"/>
      <c r="K8" s="64"/>
      <c r="L8" s="64"/>
      <c r="M8" s="15"/>
    </row>
    <row r="9" spans="1:19" ht="30.75" customHeight="1">
      <c r="A9" s="4" t="s">
        <v>98</v>
      </c>
      <c r="B9" s="17"/>
      <c r="C9" s="17"/>
      <c r="D9" s="17"/>
      <c r="E9" s="17"/>
      <c r="F9" s="18"/>
      <c r="G9" s="19" t="s">
        <v>74</v>
      </c>
      <c r="H9" s="16" t="str">
        <f>A9</f>
        <v>対象職員の賃金改善実績の有無（右欄に○・×を記載）</v>
      </c>
      <c r="I9" s="17"/>
      <c r="J9" s="17"/>
      <c r="K9" s="18"/>
      <c r="L9" s="20" t="str">
        <f>G9</f>
        <v>○</v>
      </c>
      <c r="M9" s="21" t="s">
        <v>53</v>
      </c>
      <c r="N9" s="7" t="s">
        <v>51</v>
      </c>
      <c r="O9" s="7" t="s">
        <v>48</v>
      </c>
    </row>
    <row r="10" spans="1:19" ht="72.75" customHeight="1">
      <c r="A10" s="22" t="s">
        <v>52</v>
      </c>
      <c r="B10" s="23" t="s">
        <v>76</v>
      </c>
      <c r="C10" s="23" t="s">
        <v>99</v>
      </c>
      <c r="D10" s="23" t="s">
        <v>73</v>
      </c>
      <c r="E10" s="23" t="s">
        <v>77</v>
      </c>
      <c r="F10" s="23" t="s">
        <v>78</v>
      </c>
      <c r="G10" s="23" t="s">
        <v>79</v>
      </c>
      <c r="H10" s="22" t="s">
        <v>52</v>
      </c>
      <c r="I10" s="23" t="s">
        <v>76</v>
      </c>
      <c r="J10" s="23" t="s">
        <v>99</v>
      </c>
      <c r="K10" s="23" t="s">
        <v>73</v>
      </c>
      <c r="L10" s="23" t="s">
        <v>59</v>
      </c>
      <c r="M10" s="21" t="s">
        <v>80</v>
      </c>
    </row>
    <row r="11" spans="1:19" ht="41.25" customHeight="1">
      <c r="A11" s="24" t="s">
        <v>63</v>
      </c>
      <c r="B11" s="25"/>
      <c r="C11" s="26"/>
      <c r="D11" s="27"/>
      <c r="E11" s="26"/>
      <c r="F11" s="20" t="str">
        <f>IF(E11&gt;=C11,"○","×")</f>
        <v>○</v>
      </c>
      <c r="G11" s="28" t="e">
        <f>((B11*C11*D11)/B11)/D11</f>
        <v>#DIV/0!</v>
      </c>
      <c r="H11" s="24" t="s">
        <v>58</v>
      </c>
      <c r="I11" s="29">
        <f t="shared" ref="I11:K13" si="0">B11</f>
        <v>0</v>
      </c>
      <c r="J11" s="28">
        <f t="shared" ref="J11:J12" si="1">C11</f>
        <v>0</v>
      </c>
      <c r="K11" s="30">
        <f t="shared" ref="K11:K12" si="2">D11</f>
        <v>0</v>
      </c>
      <c r="L11" s="28">
        <f>I11*J11*K11</f>
        <v>0</v>
      </c>
      <c r="M11" s="21" t="s">
        <v>54</v>
      </c>
    </row>
    <row r="12" spans="1:19" ht="41.25" customHeight="1">
      <c r="A12" s="24" t="s">
        <v>62</v>
      </c>
      <c r="B12" s="25"/>
      <c r="C12" s="26"/>
      <c r="D12" s="27"/>
      <c r="E12" s="26"/>
      <c r="F12" s="20" t="str">
        <f>IF(E12&gt;=C12,"○","×")</f>
        <v>○</v>
      </c>
      <c r="G12" s="28" t="e">
        <f>((B12*C12*D12)/B12)/D12</f>
        <v>#DIV/0!</v>
      </c>
      <c r="H12" s="24" t="s">
        <v>60</v>
      </c>
      <c r="I12" s="29">
        <f t="shared" si="0"/>
        <v>0</v>
      </c>
      <c r="J12" s="28">
        <f t="shared" si="1"/>
        <v>0</v>
      </c>
      <c r="K12" s="30">
        <f t="shared" si="2"/>
        <v>0</v>
      </c>
      <c r="L12" s="28">
        <f>I12*J12*K12</f>
        <v>0</v>
      </c>
      <c r="M12" s="21" t="s">
        <v>55</v>
      </c>
    </row>
    <row r="13" spans="1:19" s="49" customFormat="1" ht="41.25" customHeight="1">
      <c r="A13" s="40" t="s">
        <v>64</v>
      </c>
      <c r="B13" s="25"/>
      <c r="C13" s="26"/>
      <c r="D13" s="43"/>
      <c r="E13" s="26"/>
      <c r="F13" s="44" t="e">
        <f>IF(E13&gt;=G13,"○","×")</f>
        <v>#DIV/0!</v>
      </c>
      <c r="G13" s="45" t="e">
        <f>(B13*C13)/B13/D13</f>
        <v>#DIV/0!</v>
      </c>
      <c r="H13" s="40" t="s">
        <v>61</v>
      </c>
      <c r="I13" s="46">
        <f t="shared" si="0"/>
        <v>0</v>
      </c>
      <c r="J13" s="45">
        <f t="shared" si="0"/>
        <v>0</v>
      </c>
      <c r="K13" s="43">
        <f t="shared" si="0"/>
        <v>0</v>
      </c>
      <c r="L13" s="45">
        <f>I13*J13</f>
        <v>0</v>
      </c>
      <c r="M13" s="47" t="s">
        <v>56</v>
      </c>
      <c r="N13" s="48">
        <v>1</v>
      </c>
      <c r="O13" s="48">
        <v>2</v>
      </c>
      <c r="P13" s="48">
        <v>3</v>
      </c>
      <c r="Q13" s="48">
        <v>4</v>
      </c>
      <c r="R13" s="48">
        <v>5</v>
      </c>
      <c r="S13" s="48">
        <v>6</v>
      </c>
    </row>
    <row r="14" spans="1:19" ht="73.5" customHeight="1">
      <c r="A14" s="65" t="s">
        <v>81</v>
      </c>
      <c r="B14" s="66"/>
      <c r="C14" s="66"/>
      <c r="D14" s="66"/>
      <c r="E14" s="28">
        <f>'【訪問看護ＳＴ】別紙（2.0％超部分算定シート）'!T5</f>
        <v>0</v>
      </c>
      <c r="F14" s="31" t="str">
        <f>'【訪問看護ＳＴ】別紙（2.0％超部分算定シート）'!J5</f>
        <v>○</v>
      </c>
      <c r="G14" s="28" t="e">
        <f>'【訪問看護ＳＴ】別紙（2.0％超部分算定シート）'!K5</f>
        <v>#DIV/0!</v>
      </c>
      <c r="H14" s="65" t="s">
        <v>81</v>
      </c>
      <c r="I14" s="66"/>
      <c r="J14" s="66"/>
      <c r="K14" s="66"/>
      <c r="L14" s="28">
        <f>'【訪問看護ＳＴ】別紙（2.0％超部分算定シート）'!L5</f>
        <v>0</v>
      </c>
      <c r="M14" s="21" t="s">
        <v>82</v>
      </c>
    </row>
    <row r="15" spans="1:19" ht="56.25" customHeight="1">
      <c r="A15" s="4" t="s">
        <v>100</v>
      </c>
      <c r="B15" s="17"/>
      <c r="C15" s="17"/>
      <c r="D15" s="17"/>
      <c r="E15" s="17"/>
      <c r="F15" s="18"/>
      <c r="G15" s="19" t="s">
        <v>74</v>
      </c>
      <c r="H15" s="16" t="str">
        <f>A15</f>
        <v>（職種内訳）○○の賃金改善実績の有無（右欄に○・×を記載）</v>
      </c>
      <c r="I15" s="17"/>
      <c r="J15" s="17"/>
      <c r="K15" s="18"/>
      <c r="L15" s="20" t="str">
        <f>G15</f>
        <v>○</v>
      </c>
      <c r="M15" s="21" t="s">
        <v>53</v>
      </c>
      <c r="N15" s="7" t="s">
        <v>51</v>
      </c>
      <c r="O15" s="7" t="s">
        <v>48</v>
      </c>
    </row>
    <row r="16" spans="1:19" ht="72.75" customHeight="1">
      <c r="A16" s="22" t="s">
        <v>52</v>
      </c>
      <c r="B16" s="23" t="s">
        <v>76</v>
      </c>
      <c r="C16" s="23" t="s">
        <v>99</v>
      </c>
      <c r="D16" s="23" t="s">
        <v>73</v>
      </c>
      <c r="E16" s="23" t="s">
        <v>77</v>
      </c>
      <c r="F16" s="23" t="s">
        <v>78</v>
      </c>
      <c r="G16" s="23" t="s">
        <v>79</v>
      </c>
      <c r="H16" s="22" t="s">
        <v>52</v>
      </c>
      <c r="I16" s="23" t="s">
        <v>76</v>
      </c>
      <c r="J16" s="23" t="s">
        <v>99</v>
      </c>
      <c r="K16" s="23" t="s">
        <v>73</v>
      </c>
      <c r="L16" s="23" t="s">
        <v>59</v>
      </c>
      <c r="M16" s="21" t="s">
        <v>80</v>
      </c>
    </row>
    <row r="17" spans="1:19" ht="41.25" customHeight="1">
      <c r="A17" s="24" t="s">
        <v>63</v>
      </c>
      <c r="B17" s="25"/>
      <c r="C17" s="26"/>
      <c r="D17" s="27"/>
      <c r="E17" s="26"/>
      <c r="F17" s="20" t="str">
        <f>IF(E17&gt;=C17,"○","×")</f>
        <v>○</v>
      </c>
      <c r="G17" s="28" t="e">
        <f>((B17*C17*D17)/B17)/D17</f>
        <v>#DIV/0!</v>
      </c>
      <c r="H17" s="24" t="s">
        <v>58</v>
      </c>
      <c r="I17" s="29">
        <f t="shared" ref="I17:K19" si="3">B17</f>
        <v>0</v>
      </c>
      <c r="J17" s="28">
        <f t="shared" si="3"/>
        <v>0</v>
      </c>
      <c r="K17" s="30">
        <f t="shared" si="3"/>
        <v>0</v>
      </c>
      <c r="L17" s="28">
        <f>I17*J17*K17</f>
        <v>0</v>
      </c>
      <c r="M17" s="21" t="s">
        <v>54</v>
      </c>
    </row>
    <row r="18" spans="1:19" ht="41.25" customHeight="1">
      <c r="A18" s="24" t="s">
        <v>62</v>
      </c>
      <c r="B18" s="25"/>
      <c r="C18" s="26"/>
      <c r="D18" s="27"/>
      <c r="E18" s="26"/>
      <c r="F18" s="20" t="str">
        <f>IF(E18&gt;=C18,"○","×")</f>
        <v>○</v>
      </c>
      <c r="G18" s="28" t="e">
        <f>((B18*C18*D18)/B18)/D18</f>
        <v>#DIV/0!</v>
      </c>
      <c r="H18" s="24" t="s">
        <v>60</v>
      </c>
      <c r="I18" s="29">
        <f t="shared" si="3"/>
        <v>0</v>
      </c>
      <c r="J18" s="28">
        <f t="shared" si="3"/>
        <v>0</v>
      </c>
      <c r="K18" s="30">
        <f t="shared" si="3"/>
        <v>0</v>
      </c>
      <c r="L18" s="28">
        <f>I18*J18*K18</f>
        <v>0</v>
      </c>
      <c r="M18" s="21" t="s">
        <v>55</v>
      </c>
    </row>
    <row r="19" spans="1:19" s="49" customFormat="1" ht="41.25" customHeight="1">
      <c r="A19" s="40" t="s">
        <v>64</v>
      </c>
      <c r="B19" s="25"/>
      <c r="C19" s="26"/>
      <c r="D19" s="43"/>
      <c r="E19" s="26"/>
      <c r="F19" s="44" t="e">
        <f>IF(E19&gt;=G19,"○","×")</f>
        <v>#DIV/0!</v>
      </c>
      <c r="G19" s="45" t="e">
        <f>(B19*C19)/B19/D19</f>
        <v>#DIV/0!</v>
      </c>
      <c r="H19" s="40" t="s">
        <v>61</v>
      </c>
      <c r="I19" s="46">
        <f t="shared" si="3"/>
        <v>0</v>
      </c>
      <c r="J19" s="45">
        <f t="shared" si="3"/>
        <v>0</v>
      </c>
      <c r="K19" s="43">
        <f t="shared" si="3"/>
        <v>0</v>
      </c>
      <c r="L19" s="45">
        <f>I19*J19</f>
        <v>0</v>
      </c>
      <c r="M19" s="47" t="s">
        <v>56</v>
      </c>
      <c r="N19" s="48">
        <v>1</v>
      </c>
      <c r="O19" s="48">
        <v>2</v>
      </c>
      <c r="P19" s="48">
        <v>3</v>
      </c>
      <c r="Q19" s="48">
        <v>4</v>
      </c>
      <c r="R19" s="48">
        <v>5</v>
      </c>
      <c r="S19" s="48">
        <v>6</v>
      </c>
    </row>
    <row r="20" spans="1:19" ht="73.5" customHeight="1">
      <c r="A20" s="65" t="s">
        <v>81</v>
      </c>
      <c r="B20" s="66"/>
      <c r="C20" s="66"/>
      <c r="D20" s="66"/>
      <c r="E20" s="28">
        <f>'【訪問看護ＳＴ】別紙（2.0％超部分算定シート）'!I8</f>
        <v>0</v>
      </c>
      <c r="F20" s="31" t="str">
        <f>'【訪問看護ＳＴ】別紙（2.0％超部分算定シート）'!J8</f>
        <v>○</v>
      </c>
      <c r="G20" s="28" t="e">
        <f>'【訪問看護ＳＴ】別紙（2.0％超部分算定シート）'!K8</f>
        <v>#DIV/0!</v>
      </c>
      <c r="H20" s="65" t="s">
        <v>81</v>
      </c>
      <c r="I20" s="66"/>
      <c r="J20" s="66"/>
      <c r="K20" s="66"/>
      <c r="L20" s="28">
        <f>'【訪問看護ＳＴ】別紙（2.0％超部分算定シート）'!L8</f>
        <v>0</v>
      </c>
      <c r="M20" s="21" t="s">
        <v>82</v>
      </c>
    </row>
    <row r="23" spans="1:19" ht="14.4">
      <c r="B23" s="52" t="s">
        <v>102</v>
      </c>
      <c r="C23" s="51"/>
      <c r="D23" s="51"/>
      <c r="E23" s="51"/>
      <c r="F23" s="51"/>
      <c r="G23" s="51"/>
      <c r="H23" s="51"/>
      <c r="I23" s="51"/>
      <c r="J23" s="51"/>
      <c r="K23" s="51"/>
    </row>
    <row r="24" spans="1:19" ht="14.4">
      <c r="B24" s="51"/>
      <c r="C24" s="67" t="s">
        <v>103</v>
      </c>
      <c r="D24" s="68"/>
      <c r="E24" s="68"/>
      <c r="F24" s="67" t="s">
        <v>104</v>
      </c>
      <c r="G24" s="68"/>
      <c r="H24" s="51"/>
      <c r="I24" s="51"/>
      <c r="J24" s="51"/>
      <c r="K24" s="51"/>
    </row>
    <row r="25" spans="1:19" ht="14.4">
      <c r="B25" s="51"/>
      <c r="C25" s="53" t="s">
        <v>105</v>
      </c>
      <c r="D25" s="69">
        <f>L7</f>
        <v>0</v>
      </c>
      <c r="E25" s="70"/>
      <c r="F25" s="60" t="s">
        <v>106</v>
      </c>
      <c r="G25" s="61">
        <f>D25</f>
        <v>0</v>
      </c>
      <c r="H25" s="51"/>
      <c r="I25" s="51"/>
      <c r="J25" s="51"/>
      <c r="K25" s="51"/>
    </row>
    <row r="26" spans="1:19" ht="14.4">
      <c r="B26" s="51"/>
      <c r="C26" s="54" t="s">
        <v>107</v>
      </c>
      <c r="D26" s="71">
        <f>SUM(D25:E25)</f>
        <v>0</v>
      </c>
      <c r="E26" s="72"/>
      <c r="F26" s="54" t="s">
        <v>107</v>
      </c>
      <c r="G26" s="55">
        <f>SUM(G25)</f>
        <v>0</v>
      </c>
      <c r="H26" s="51"/>
      <c r="I26" s="51"/>
      <c r="J26" s="51"/>
      <c r="K26" s="51"/>
    </row>
    <row r="27" spans="1:19" ht="14.4">
      <c r="B27" s="51"/>
      <c r="C27" s="58" t="s">
        <v>108</v>
      </c>
      <c r="D27" s="57"/>
      <c r="E27" s="51"/>
      <c r="F27" s="56"/>
      <c r="G27" s="57"/>
      <c r="H27" s="51"/>
      <c r="I27" s="51"/>
      <c r="J27" s="51"/>
      <c r="K27" s="51"/>
    </row>
    <row r="28" spans="1:19" ht="14.4">
      <c r="B28" s="51"/>
      <c r="C28" s="58"/>
      <c r="D28" s="57"/>
      <c r="E28" s="51"/>
      <c r="F28" s="56"/>
      <c r="G28" s="57"/>
      <c r="H28" s="51"/>
      <c r="I28" s="51"/>
      <c r="J28" s="51"/>
      <c r="K28" s="51"/>
    </row>
  </sheetData>
  <mergeCells count="11">
    <mergeCell ref="C24:E24"/>
    <mergeCell ref="F24:G24"/>
    <mergeCell ref="D25:E25"/>
    <mergeCell ref="D26:E26"/>
    <mergeCell ref="A2:L2"/>
    <mergeCell ref="A8:G8"/>
    <mergeCell ref="H8:L8"/>
    <mergeCell ref="A20:D20"/>
    <mergeCell ref="H20:K20"/>
    <mergeCell ref="A14:D14"/>
    <mergeCell ref="H14:K14"/>
  </mergeCells>
  <phoneticPr fontId="33"/>
  <conditionalFormatting sqref="A11:A14">
    <cfRule type="expression" dxfId="35" priority="50">
      <formula>$G$2="×"</formula>
    </cfRule>
  </conditionalFormatting>
  <conditionalFormatting sqref="A17:A20">
    <cfRule type="expression" dxfId="34" priority="49">
      <formula>$G$2="×"</formula>
    </cfRule>
  </conditionalFormatting>
  <conditionalFormatting sqref="A7:G7">
    <cfRule type="expression" dxfId="33" priority="52">
      <formula>$G$6="○"</formula>
    </cfRule>
    <cfRule type="expression" dxfId="32" priority="53">
      <formula>$G$6</formula>
    </cfRule>
  </conditionalFormatting>
  <conditionalFormatting sqref="B11:C13">
    <cfRule type="expression" dxfId="31" priority="29">
      <formula>#REF!="×"</formula>
    </cfRule>
  </conditionalFormatting>
  <conditionalFormatting sqref="B17:C19">
    <cfRule type="expression" dxfId="30" priority="4">
      <formula>#REF!="×"</formula>
    </cfRule>
  </conditionalFormatting>
  <conditionalFormatting sqref="B11:L13">
    <cfRule type="expression" dxfId="29" priority="28">
      <formula>$G$2="×"</formula>
    </cfRule>
  </conditionalFormatting>
  <conditionalFormatting sqref="B17:L19">
    <cfRule type="expression" dxfId="28" priority="1">
      <formula>$G$2="×"</formula>
    </cfRule>
  </conditionalFormatting>
  <conditionalFormatting sqref="D11:D12">
    <cfRule type="expression" dxfId="27" priority="35">
      <formula>#REF!="×"</formula>
    </cfRule>
  </conditionalFormatting>
  <conditionalFormatting sqref="D17:D18">
    <cfRule type="expression" dxfId="26" priority="2">
      <formula>#REF!="×"</formula>
    </cfRule>
  </conditionalFormatting>
  <conditionalFormatting sqref="E11:E13">
    <cfRule type="expression" dxfId="25" priority="27">
      <formula>#REF!="×"</formula>
    </cfRule>
  </conditionalFormatting>
  <conditionalFormatting sqref="E17:E19">
    <cfRule type="expression" dxfId="24" priority="5">
      <formula>#REF!="×"</formula>
    </cfRule>
  </conditionalFormatting>
  <conditionalFormatting sqref="G14:H14 L14">
    <cfRule type="expression" dxfId="23" priority="51">
      <formula>$G$2="×"</formula>
    </cfRule>
  </conditionalFormatting>
  <conditionalFormatting sqref="G20:H20 L20">
    <cfRule type="expression" dxfId="22" priority="54">
      <formula>$G$2="×"</formula>
    </cfRule>
  </conditionalFormatting>
  <dataValidations count="8">
    <dataValidation type="list" allowBlank="1" showInputMessage="1" showErrorMessage="1" prompt="プルダウンにて選択してください。" sqref="G6 G15 G9" xr:uid="{66386CDF-C6DF-4BE0-9230-DC447190D458}">
      <formula1>$N$6:$O$6</formula1>
    </dataValidation>
    <dataValidation type="list" allowBlank="1" showInputMessage="1" showErrorMessage="1" prompt="プルダウンにて選択してください。" sqref="G7" xr:uid="{7ABE8F14-CF0E-41B3-B289-F6959B5977C2}">
      <formula1>$N$7:$O$7</formula1>
    </dataValidation>
    <dataValidation type="list" allowBlank="1" showInputMessage="1" showErrorMessage="1" prompt="プルダウンにて選択してください。" sqref="D19 D13" xr:uid="{6C8F1CB7-23B6-400E-8C5C-2E48B9E0EC27}">
      <formula1>$N$13:$S$13</formula1>
    </dataValidation>
    <dataValidation allowBlank="1" showInputMessage="1" showErrorMessage="1" prompt="法人名を記載してください。（例：医療法人〇〇）_x000a_※個人の場合は記載不要です。" sqref="G3" xr:uid="{3FEE108A-F543-434D-8098-0186BEBF68DE}"/>
    <dataValidation allowBlank="1" showInputMessage="1" showErrorMessage="1" prompt="訪問看護ステーションの名称を記載してください。（例：〇〇ステーション）" sqref="G4" xr:uid="{C4CF89EC-296F-45CE-AB1F-1692ACFEB71B}"/>
    <dataValidation allowBlank="1" showInputMessage="1" showErrorMessage="1" prompt="自動計算されます。（入力不要）" sqref="G5 L3 L5:L7" xr:uid="{ACB37556-7105-420E-BE28-8543DEE5B55E}"/>
    <dataValidation allowBlank="1" showInputMessage="1" showErrorMessage="1" prompt="支給額を記載してください。" sqref="L4" xr:uid="{99767EF0-6833-4307-A0F5-BB5B02EF413D}"/>
    <dataValidation allowBlank="1" showInputMessage="1" showErrorMessage="1" prompt="入力してください。" sqref="B11:E12 B13:C13 E13 B19:C19 E19 B17:E18" xr:uid="{BEA09F4B-F170-4B25-A4A7-5C9D3E9D47BA}"/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48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C451E-91ED-47C5-9CD8-6301B855B5CF}">
  <sheetPr>
    <tabColor rgb="FFFFFF00"/>
    <pageSetUpPr fitToPage="1"/>
  </sheetPr>
  <dimension ref="A1:O8"/>
  <sheetViews>
    <sheetView view="pageBreakPreview" zoomScale="85" zoomScaleNormal="100" zoomScaleSheetLayoutView="85" workbookViewId="0">
      <selection activeCell="A2" sqref="A2:K2"/>
    </sheetView>
  </sheetViews>
  <sheetFormatPr defaultColWidth="9" defaultRowHeight="13.2"/>
  <cols>
    <col min="1" max="1" width="37.88671875" style="7" customWidth="1"/>
    <col min="2" max="5" width="15.109375" style="8" customWidth="1"/>
    <col min="6" max="6" width="16.44140625" style="8" customWidth="1"/>
    <col min="7" max="7" width="24.21875" style="8" customWidth="1"/>
    <col min="8" max="8" width="19.77734375" style="8" customWidth="1"/>
    <col min="9" max="9" width="22.109375" style="8" customWidth="1"/>
    <col min="10" max="11" width="18.21875" style="8" customWidth="1"/>
    <col min="12" max="12" width="42.109375" style="7" customWidth="1"/>
    <col min="13" max="13" width="187.21875" style="10" customWidth="1"/>
    <col min="14" max="19" width="14.6640625" style="7" customWidth="1"/>
    <col min="20" max="20" width="18.88671875" style="7" customWidth="1"/>
    <col min="21" max="21" width="9" style="7"/>
    <col min="22" max="28" width="9" style="7" customWidth="1"/>
    <col min="29" max="16384" width="9" style="7"/>
  </cols>
  <sheetData>
    <row r="1" spans="1:15" ht="51" customHeight="1">
      <c r="A1" s="37" t="s">
        <v>117</v>
      </c>
      <c r="B1" s="74" t="s">
        <v>83</v>
      </c>
      <c r="C1" s="74"/>
      <c r="D1" s="74"/>
      <c r="E1" s="74"/>
      <c r="F1" s="74"/>
      <c r="G1" s="74"/>
      <c r="H1" s="74"/>
      <c r="I1" s="74"/>
      <c r="J1" s="74"/>
      <c r="K1" s="74"/>
      <c r="L1" s="32"/>
    </row>
    <row r="2" spans="1:15" ht="41.25" customHeight="1">
      <c r="A2" s="75" t="s">
        <v>57</v>
      </c>
      <c r="B2" s="76"/>
      <c r="C2" s="76"/>
      <c r="D2" s="76"/>
      <c r="E2" s="76"/>
      <c r="F2" s="76"/>
      <c r="G2" s="76"/>
      <c r="H2" s="76"/>
      <c r="I2" s="76"/>
      <c r="J2" s="76"/>
      <c r="K2" s="77"/>
      <c r="L2" s="20" t="s">
        <v>59</v>
      </c>
      <c r="M2" s="15"/>
    </row>
    <row r="3" spans="1:15" ht="33" customHeight="1">
      <c r="A3" s="16" t="str">
        <f>【訪問看護ＳＴ】【総額及び平均額】賃上げ支援事業実績報告書!A9</f>
        <v>対象職員の賃金改善実績の有無（右欄に○・×を記載）</v>
      </c>
      <c r="B3" s="33"/>
      <c r="C3" s="33"/>
      <c r="D3" s="33"/>
      <c r="E3" s="33"/>
      <c r="F3" s="33"/>
      <c r="G3" s="33"/>
      <c r="H3" s="33"/>
      <c r="I3" s="33"/>
      <c r="J3" s="33"/>
      <c r="K3" s="34"/>
      <c r="L3" s="19"/>
      <c r="M3" s="21" t="s">
        <v>84</v>
      </c>
      <c r="N3" s="7" t="s">
        <v>51</v>
      </c>
      <c r="O3" s="7" t="s">
        <v>48</v>
      </c>
    </row>
    <row r="4" spans="1:15" ht="72.75" customHeight="1">
      <c r="A4" s="22" t="s">
        <v>52</v>
      </c>
      <c r="B4" s="23" t="s">
        <v>85</v>
      </c>
      <c r="C4" s="23" t="s">
        <v>86</v>
      </c>
      <c r="D4" s="23" t="s">
        <v>87</v>
      </c>
      <c r="E4" s="23" t="s">
        <v>88</v>
      </c>
      <c r="F4" s="23" t="s">
        <v>89</v>
      </c>
      <c r="G4" s="23" t="s">
        <v>90</v>
      </c>
      <c r="H4" s="23" t="s">
        <v>91</v>
      </c>
      <c r="I4" s="23" t="s">
        <v>77</v>
      </c>
      <c r="J4" s="23" t="s">
        <v>92</v>
      </c>
      <c r="K4" s="23" t="s">
        <v>79</v>
      </c>
      <c r="L4" s="23" t="s">
        <v>59</v>
      </c>
      <c r="M4" s="21" t="s">
        <v>80</v>
      </c>
    </row>
    <row r="5" spans="1:15" ht="84.75" customHeight="1">
      <c r="A5" s="24" t="s">
        <v>93</v>
      </c>
      <c r="B5" s="26"/>
      <c r="C5" s="26"/>
      <c r="D5" s="35" t="e">
        <f>C5/B5</f>
        <v>#DIV/0!</v>
      </c>
      <c r="E5" s="36" t="e">
        <f>(D5-0.02)*B5</f>
        <v>#DIV/0!</v>
      </c>
      <c r="F5" s="27"/>
      <c r="G5" s="27"/>
      <c r="H5" s="25"/>
      <c r="I5" s="26"/>
      <c r="J5" s="20" t="str">
        <f>IF(I5&gt;=C5,"○","×")</f>
        <v>○</v>
      </c>
      <c r="K5" s="28" t="e">
        <f>((F5*G5*H5)/H5)/G5</f>
        <v>#DIV/0!</v>
      </c>
      <c r="L5" s="28">
        <f>F5*G5*H5</f>
        <v>0</v>
      </c>
      <c r="M5" s="21" t="s">
        <v>94</v>
      </c>
    </row>
    <row r="6" spans="1:15" ht="57.75" customHeight="1">
      <c r="A6" s="16" t="str">
        <f>【訪問看護ＳＴ】【総額及び平均額】賃上げ支援事業実績報告書!A15</f>
        <v>（職種内訳）○○の賃金改善実績の有無（右欄に○・×を記載）</v>
      </c>
      <c r="B6" s="33"/>
      <c r="C6" s="33"/>
      <c r="D6" s="33"/>
      <c r="E6" s="33"/>
      <c r="F6" s="33"/>
      <c r="G6" s="33"/>
      <c r="H6" s="33"/>
      <c r="I6" s="33"/>
      <c r="J6" s="33"/>
      <c r="K6" s="34"/>
      <c r="L6" s="19"/>
      <c r="M6" s="21" t="s">
        <v>84</v>
      </c>
      <c r="N6" s="7" t="s">
        <v>51</v>
      </c>
      <c r="O6" s="7" t="s">
        <v>48</v>
      </c>
    </row>
    <row r="7" spans="1:15" ht="72.75" customHeight="1">
      <c r="A7" s="22" t="s">
        <v>52</v>
      </c>
      <c r="B7" s="23" t="s">
        <v>85</v>
      </c>
      <c r="C7" s="23" t="s">
        <v>86</v>
      </c>
      <c r="D7" s="23" t="s">
        <v>87</v>
      </c>
      <c r="E7" s="23" t="s">
        <v>88</v>
      </c>
      <c r="F7" s="23" t="s">
        <v>89</v>
      </c>
      <c r="G7" s="23" t="s">
        <v>90</v>
      </c>
      <c r="H7" s="23" t="s">
        <v>91</v>
      </c>
      <c r="I7" s="23" t="s">
        <v>77</v>
      </c>
      <c r="J7" s="23" t="s">
        <v>92</v>
      </c>
      <c r="K7" s="23" t="s">
        <v>79</v>
      </c>
      <c r="L7" s="23" t="s">
        <v>59</v>
      </c>
      <c r="M7" s="21" t="s">
        <v>80</v>
      </c>
    </row>
    <row r="8" spans="1:15" ht="84.75" customHeight="1">
      <c r="A8" s="24" t="s">
        <v>93</v>
      </c>
      <c r="B8" s="26"/>
      <c r="C8" s="26"/>
      <c r="D8" s="35" t="e">
        <f>C8/B8</f>
        <v>#DIV/0!</v>
      </c>
      <c r="E8" s="36" t="e">
        <f>(D8-0.02)*B8</f>
        <v>#DIV/0!</v>
      </c>
      <c r="F8" s="27"/>
      <c r="G8" s="27"/>
      <c r="H8" s="25"/>
      <c r="I8" s="26"/>
      <c r="J8" s="20" t="str">
        <f>IF(I8&gt;=C8,"○","×")</f>
        <v>○</v>
      </c>
      <c r="K8" s="28" t="e">
        <f>((F8*G8*H8)/H8)/G8</f>
        <v>#DIV/0!</v>
      </c>
      <c r="L8" s="28">
        <f>F8*G8*H8</f>
        <v>0</v>
      </c>
      <c r="M8" s="21" t="s">
        <v>94</v>
      </c>
    </row>
  </sheetData>
  <mergeCells count="2">
    <mergeCell ref="B1:K1"/>
    <mergeCell ref="A2:K2"/>
  </mergeCells>
  <phoneticPr fontId="33"/>
  <conditionalFormatting sqref="A5:J5">
    <cfRule type="expression" dxfId="21" priority="9">
      <formula>#REF!="×"</formula>
    </cfRule>
  </conditionalFormatting>
  <conditionalFormatting sqref="A8:J8">
    <cfRule type="expression" dxfId="20" priority="1">
      <formula>#REF!="×"</formula>
    </cfRule>
  </conditionalFormatting>
  <conditionalFormatting sqref="K5">
    <cfRule type="expression" dxfId="19" priority="15">
      <formula>$G$2="×"</formula>
    </cfRule>
  </conditionalFormatting>
  <conditionalFormatting sqref="K8">
    <cfRule type="expression" dxfId="18" priority="18">
      <formula>$G$2="×"</formula>
    </cfRule>
  </conditionalFormatting>
  <conditionalFormatting sqref="L5">
    <cfRule type="expression" dxfId="17" priority="16">
      <formula>#REF!="×"</formula>
    </cfRule>
  </conditionalFormatting>
  <conditionalFormatting sqref="L8">
    <cfRule type="expression" dxfId="16" priority="19">
      <formula>#REF!="×"</formula>
    </cfRule>
  </conditionalFormatting>
  <dataValidations count="2">
    <dataValidation type="list" allowBlank="1" showInputMessage="1" showErrorMessage="1" prompt="プルダウンにて選択してください。" sqref="L6 L3" xr:uid="{4E456487-3632-45F8-822E-2D607FACD881}">
      <formula1>N3:O3</formula1>
    </dataValidation>
    <dataValidation allowBlank="1" showInputMessage="1" showErrorMessage="1" prompt="入力してください。" sqref="B5:C5 F5:I5 F8:I8 B8:C8" xr:uid="{B42A834C-C818-4CB8-8D8D-045BAC7A4D27}"/>
  </dataValidations>
  <printOptions horizontalCentered="1"/>
  <pageMargins left="0.70866141732283472" right="0.70866141732283472" top="0.74803149606299213" bottom="0.55118110236220474" header="0.31496062992125984" footer="0.31496062992125984"/>
  <pageSetup paperSize="8" scale="7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89AF0-3D36-4FA1-B61B-3295AEEE8639}">
  <sheetPr>
    <tabColor theme="6"/>
    <pageSetUpPr fitToPage="1"/>
  </sheetPr>
  <dimension ref="A1:S28"/>
  <sheetViews>
    <sheetView view="pageBreakPreview" zoomScale="85" zoomScaleNormal="100" zoomScaleSheetLayoutView="85" workbookViewId="0">
      <selection activeCell="B4" sqref="B4"/>
    </sheetView>
  </sheetViews>
  <sheetFormatPr defaultColWidth="9" defaultRowHeight="13.2"/>
  <cols>
    <col min="1" max="1" width="37.88671875" style="7" customWidth="1"/>
    <col min="2" max="4" width="15.109375" style="8" customWidth="1"/>
    <col min="5" max="5" width="22.44140625" style="8" customWidth="1"/>
    <col min="6" max="6" width="18.21875" style="8" customWidth="1"/>
    <col min="7" max="7" width="29.44140625" style="7" customWidth="1"/>
    <col min="8" max="8" width="36.88671875" style="7" customWidth="1"/>
    <col min="9" max="11" width="15.109375" style="8" customWidth="1"/>
    <col min="12" max="12" width="42.109375" style="7" customWidth="1"/>
    <col min="13" max="13" width="187.21875" style="10" customWidth="1"/>
    <col min="14" max="19" width="14.6640625" style="7" customWidth="1"/>
    <col min="20" max="20" width="18.88671875" style="7" customWidth="1"/>
    <col min="21" max="21" width="9" style="7"/>
    <col min="22" max="28" width="9" style="7" customWidth="1"/>
    <col min="29" max="16384" width="9" style="7"/>
  </cols>
  <sheetData>
    <row r="1" spans="1:19" ht="25.5" customHeight="1">
      <c r="A1" s="5" t="s">
        <v>114</v>
      </c>
      <c r="B1" s="6"/>
      <c r="C1" s="6"/>
      <c r="D1" s="6"/>
      <c r="E1" s="6"/>
      <c r="F1" s="6"/>
      <c r="H1" s="5"/>
      <c r="J1" s="9"/>
      <c r="K1" s="9"/>
      <c r="L1" s="32"/>
    </row>
    <row r="2" spans="1:19" ht="46.5" customHeight="1">
      <c r="A2" s="62" t="s">
        <v>109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10" t="s">
        <v>50</v>
      </c>
    </row>
    <row r="3" spans="1:19" ht="26.25" customHeight="1">
      <c r="A3" s="11" t="s">
        <v>49</v>
      </c>
      <c r="B3" s="12"/>
      <c r="C3" s="12"/>
      <c r="D3" s="12"/>
      <c r="E3" s="12"/>
      <c r="F3" s="12"/>
      <c r="G3" s="13"/>
      <c r="H3" s="11" t="s">
        <v>67</v>
      </c>
      <c r="I3" s="12"/>
      <c r="J3" s="12"/>
      <c r="K3" s="12"/>
      <c r="L3" s="2">
        <f>SUM($L$11:$L$14,$L$17:$L$20)</f>
        <v>0</v>
      </c>
    </row>
    <row r="4" spans="1:19" ht="26.25" customHeight="1">
      <c r="A4" s="11" t="s">
        <v>101</v>
      </c>
      <c r="B4" s="12"/>
      <c r="C4" s="12"/>
      <c r="D4" s="12"/>
      <c r="E4" s="12"/>
      <c r="F4" s="12"/>
      <c r="G4" s="13"/>
      <c r="H4" s="11" t="s">
        <v>110</v>
      </c>
      <c r="I4" s="12"/>
      <c r="J4" s="12"/>
      <c r="K4" s="12"/>
      <c r="L4" s="2"/>
    </row>
    <row r="5" spans="1:19" ht="26.25" customHeight="1">
      <c r="A5" s="11" t="s">
        <v>75</v>
      </c>
      <c r="B5" s="12"/>
      <c r="C5" s="12"/>
      <c r="D5" s="12"/>
      <c r="E5" s="12"/>
      <c r="F5" s="12"/>
      <c r="G5" s="13" t="str">
        <f>IF(COUNTIF($F$9:$F$20,"×"),"×","○")</f>
        <v>○</v>
      </c>
      <c r="H5" s="11" t="s">
        <v>66</v>
      </c>
      <c r="I5" s="12"/>
      <c r="J5" s="12"/>
      <c r="K5" s="12"/>
      <c r="L5" s="2" t="str">
        <f>IF(L3&gt;=L4,"○","×")</f>
        <v>○</v>
      </c>
    </row>
    <row r="6" spans="1:19" ht="26.25" customHeight="1">
      <c r="A6" s="11" t="s">
        <v>95</v>
      </c>
      <c r="B6" s="12"/>
      <c r="C6" s="12"/>
      <c r="D6" s="12"/>
      <c r="E6" s="12"/>
      <c r="F6" s="12"/>
      <c r="G6" s="38" t="s">
        <v>74</v>
      </c>
      <c r="H6" s="11" t="s">
        <v>68</v>
      </c>
      <c r="I6" s="12"/>
      <c r="J6" s="12"/>
      <c r="K6" s="12"/>
      <c r="L6" s="2">
        <f>IF(ROUNDDOWN(L4-L3,-3)&lt;=0,0,ROUNDDOWN(L4-L3,-3))</f>
        <v>0</v>
      </c>
      <c r="N6" s="7" t="s">
        <v>51</v>
      </c>
      <c r="O6" s="7" t="s">
        <v>48</v>
      </c>
    </row>
    <row r="7" spans="1:19" ht="26.25" customHeight="1">
      <c r="A7" s="11"/>
      <c r="B7" s="12"/>
      <c r="C7" s="12"/>
      <c r="D7" s="12"/>
      <c r="E7" s="12"/>
      <c r="F7" s="12"/>
      <c r="G7" s="39"/>
      <c r="H7" s="11" t="s">
        <v>69</v>
      </c>
      <c r="I7" s="12"/>
      <c r="J7" s="12"/>
      <c r="K7" s="12"/>
      <c r="L7" s="14">
        <f>L4-L6</f>
        <v>0</v>
      </c>
      <c r="N7" s="7" t="s">
        <v>51</v>
      </c>
      <c r="O7" s="7" t="s">
        <v>48</v>
      </c>
    </row>
    <row r="8" spans="1:19" ht="41.25" customHeight="1">
      <c r="A8" s="64" t="s">
        <v>57</v>
      </c>
      <c r="B8" s="64"/>
      <c r="C8" s="64"/>
      <c r="D8" s="64"/>
      <c r="E8" s="64"/>
      <c r="F8" s="64"/>
      <c r="G8" s="64"/>
      <c r="H8" s="64" t="s">
        <v>65</v>
      </c>
      <c r="I8" s="64"/>
      <c r="J8" s="64"/>
      <c r="K8" s="64"/>
      <c r="L8" s="64"/>
      <c r="M8" s="15"/>
    </row>
    <row r="9" spans="1:19" ht="30.75" customHeight="1">
      <c r="A9" s="4" t="s">
        <v>98</v>
      </c>
      <c r="B9" s="17"/>
      <c r="C9" s="17"/>
      <c r="D9" s="17"/>
      <c r="E9" s="17"/>
      <c r="F9" s="18"/>
      <c r="G9" s="19"/>
      <c r="H9" s="16" t="str">
        <f>A9</f>
        <v>対象職員の賃金改善実績の有無（右欄に○・×を記載）</v>
      </c>
      <c r="I9" s="17"/>
      <c r="J9" s="17"/>
      <c r="K9" s="18"/>
      <c r="L9" s="20">
        <f>G9</f>
        <v>0</v>
      </c>
      <c r="M9" s="21" t="s">
        <v>53</v>
      </c>
      <c r="N9" s="7" t="s">
        <v>51</v>
      </c>
      <c r="O9" s="7" t="s">
        <v>48</v>
      </c>
    </row>
    <row r="10" spans="1:19" ht="72.75" customHeight="1">
      <c r="A10" s="22" t="s">
        <v>52</v>
      </c>
      <c r="B10" s="23" t="s">
        <v>76</v>
      </c>
      <c r="C10" s="23" t="s">
        <v>99</v>
      </c>
      <c r="D10" s="23" t="s">
        <v>73</v>
      </c>
      <c r="E10" s="23" t="s">
        <v>77</v>
      </c>
      <c r="F10" s="23" t="s">
        <v>78</v>
      </c>
      <c r="G10" s="23" t="s">
        <v>79</v>
      </c>
      <c r="H10" s="22" t="s">
        <v>52</v>
      </c>
      <c r="I10" s="23" t="s">
        <v>76</v>
      </c>
      <c r="J10" s="23" t="s">
        <v>99</v>
      </c>
      <c r="K10" s="23" t="s">
        <v>73</v>
      </c>
      <c r="L10" s="23" t="s">
        <v>59</v>
      </c>
      <c r="M10" s="21" t="s">
        <v>80</v>
      </c>
    </row>
    <row r="11" spans="1:19" ht="41.25" customHeight="1">
      <c r="A11" s="24" t="s">
        <v>63</v>
      </c>
      <c r="B11" s="25"/>
      <c r="C11" s="26"/>
      <c r="D11" s="27"/>
      <c r="E11" s="26"/>
      <c r="F11" s="20" t="str">
        <f>IF(E11&gt;=C11,"○","×")</f>
        <v>○</v>
      </c>
      <c r="G11" s="28" t="e">
        <f>((B11*C11*D11)/B11)/D11</f>
        <v>#DIV/0!</v>
      </c>
      <c r="H11" s="24" t="s">
        <v>58</v>
      </c>
      <c r="I11" s="29">
        <f t="shared" ref="I11:K13" si="0">B11</f>
        <v>0</v>
      </c>
      <c r="J11" s="28">
        <f t="shared" si="0"/>
        <v>0</v>
      </c>
      <c r="K11" s="30">
        <f t="shared" si="0"/>
        <v>0</v>
      </c>
      <c r="L11" s="28">
        <f>I11*J11*K11</f>
        <v>0</v>
      </c>
      <c r="M11" s="21" t="s">
        <v>54</v>
      </c>
    </row>
    <row r="12" spans="1:19" ht="41.25" customHeight="1">
      <c r="A12" s="24" t="s">
        <v>62</v>
      </c>
      <c r="B12" s="25"/>
      <c r="C12" s="26"/>
      <c r="D12" s="27"/>
      <c r="E12" s="26"/>
      <c r="F12" s="20" t="str">
        <f>IF(E12&gt;=C12,"○","×")</f>
        <v>○</v>
      </c>
      <c r="G12" s="28" t="e">
        <f>((B12*C12*D12)/B12)/D12</f>
        <v>#DIV/0!</v>
      </c>
      <c r="H12" s="24" t="s">
        <v>60</v>
      </c>
      <c r="I12" s="29">
        <f t="shared" si="0"/>
        <v>0</v>
      </c>
      <c r="J12" s="28">
        <f t="shared" si="0"/>
        <v>0</v>
      </c>
      <c r="K12" s="30">
        <f t="shared" si="0"/>
        <v>0</v>
      </c>
      <c r="L12" s="28">
        <f>I12*J12*K12</f>
        <v>0</v>
      </c>
      <c r="M12" s="21" t="s">
        <v>55</v>
      </c>
    </row>
    <row r="13" spans="1:19" s="49" customFormat="1" ht="41.25" customHeight="1">
      <c r="A13" s="40" t="s">
        <v>64</v>
      </c>
      <c r="B13" s="25"/>
      <c r="C13" s="26"/>
      <c r="D13" s="43"/>
      <c r="E13" s="26"/>
      <c r="F13" s="44" t="e">
        <f>IF(E13&gt;=G13,"○","×")</f>
        <v>#DIV/0!</v>
      </c>
      <c r="G13" s="45" t="e">
        <f>(B13*C13)/B13/D13</f>
        <v>#DIV/0!</v>
      </c>
      <c r="H13" s="40" t="s">
        <v>61</v>
      </c>
      <c r="I13" s="46">
        <f t="shared" si="0"/>
        <v>0</v>
      </c>
      <c r="J13" s="45">
        <f t="shared" si="0"/>
        <v>0</v>
      </c>
      <c r="K13" s="43">
        <f t="shared" si="0"/>
        <v>0</v>
      </c>
      <c r="L13" s="45">
        <f>I13*J13</f>
        <v>0</v>
      </c>
      <c r="M13" s="47" t="s">
        <v>56</v>
      </c>
      <c r="N13" s="48">
        <v>1</v>
      </c>
      <c r="O13" s="48">
        <v>2</v>
      </c>
      <c r="P13" s="48">
        <v>3</v>
      </c>
      <c r="Q13" s="48">
        <v>4</v>
      </c>
      <c r="R13" s="48">
        <v>5</v>
      </c>
      <c r="S13" s="48">
        <v>6</v>
      </c>
    </row>
    <row r="14" spans="1:19" ht="73.5" customHeight="1">
      <c r="A14" s="65" t="s">
        <v>81</v>
      </c>
      <c r="B14" s="66"/>
      <c r="C14" s="66"/>
      <c r="D14" s="66"/>
      <c r="E14" s="28">
        <f>'【薬局】別紙（2.0％超部分算定シート）'!I5</f>
        <v>0</v>
      </c>
      <c r="F14" s="31" t="str">
        <f>'【薬局】別紙（2.0％超部分算定シート）'!J5</f>
        <v>○</v>
      </c>
      <c r="G14" s="28" t="e">
        <f>'【薬局】別紙（2.0％超部分算定シート）'!K5</f>
        <v>#DIV/0!</v>
      </c>
      <c r="H14" s="65" t="s">
        <v>81</v>
      </c>
      <c r="I14" s="66"/>
      <c r="J14" s="66"/>
      <c r="K14" s="66"/>
      <c r="L14" s="28">
        <f>'【薬局】別紙（2.0％超部分算定シート）'!L5</f>
        <v>0</v>
      </c>
      <c r="M14" s="21" t="s">
        <v>82</v>
      </c>
    </row>
    <row r="15" spans="1:19" ht="27" customHeight="1">
      <c r="A15" s="3" t="s">
        <v>100</v>
      </c>
      <c r="B15" s="17"/>
      <c r="C15" s="17"/>
      <c r="D15" s="17"/>
      <c r="E15" s="17"/>
      <c r="F15" s="18"/>
      <c r="G15" s="19"/>
      <c r="H15" s="16" t="str">
        <f>A15</f>
        <v>（職種内訳）○○の賃金改善実績の有無（右欄に○・×を記載）</v>
      </c>
      <c r="I15" s="17"/>
      <c r="J15" s="17"/>
      <c r="K15" s="18"/>
      <c r="L15" s="20">
        <f>G15</f>
        <v>0</v>
      </c>
      <c r="M15" s="15" t="s">
        <v>53</v>
      </c>
      <c r="N15" s="7" t="s">
        <v>51</v>
      </c>
      <c r="O15" s="7" t="s">
        <v>48</v>
      </c>
    </row>
    <row r="16" spans="1:19" ht="72.75" customHeight="1">
      <c r="A16" s="22" t="s">
        <v>52</v>
      </c>
      <c r="B16" s="23" t="s">
        <v>76</v>
      </c>
      <c r="C16" s="23" t="s">
        <v>99</v>
      </c>
      <c r="D16" s="23" t="s">
        <v>73</v>
      </c>
      <c r="E16" s="23" t="s">
        <v>77</v>
      </c>
      <c r="F16" s="23" t="s">
        <v>78</v>
      </c>
      <c r="G16" s="23" t="s">
        <v>79</v>
      </c>
      <c r="H16" s="22" t="s">
        <v>52</v>
      </c>
      <c r="I16" s="23" t="s">
        <v>76</v>
      </c>
      <c r="J16" s="23" t="s">
        <v>99</v>
      </c>
      <c r="K16" s="23" t="s">
        <v>73</v>
      </c>
      <c r="L16" s="23" t="s">
        <v>59</v>
      </c>
      <c r="M16" s="21" t="s">
        <v>80</v>
      </c>
    </row>
    <row r="17" spans="1:19" ht="41.25" customHeight="1">
      <c r="A17" s="24" t="s">
        <v>63</v>
      </c>
      <c r="B17" s="25"/>
      <c r="C17" s="26"/>
      <c r="D17" s="27"/>
      <c r="E17" s="26"/>
      <c r="F17" s="20" t="str">
        <f>IF(E17&gt;=C17,"○","×")</f>
        <v>○</v>
      </c>
      <c r="G17" s="28" t="e">
        <f>((B17*C17*D17)/B17)/D17</f>
        <v>#DIV/0!</v>
      </c>
      <c r="H17" s="24" t="s">
        <v>58</v>
      </c>
      <c r="I17" s="29">
        <f t="shared" ref="I17:K19" si="1">B17</f>
        <v>0</v>
      </c>
      <c r="J17" s="28">
        <f t="shared" si="1"/>
        <v>0</v>
      </c>
      <c r="K17" s="30">
        <f t="shared" si="1"/>
        <v>0</v>
      </c>
      <c r="L17" s="28">
        <f>I17*J17*K17</f>
        <v>0</v>
      </c>
      <c r="M17" s="21" t="s">
        <v>54</v>
      </c>
    </row>
    <row r="18" spans="1:19" ht="41.25" customHeight="1">
      <c r="A18" s="24" t="s">
        <v>62</v>
      </c>
      <c r="B18" s="25"/>
      <c r="C18" s="26"/>
      <c r="D18" s="27"/>
      <c r="E18" s="26"/>
      <c r="F18" s="20" t="str">
        <f>IF(E18&gt;=C18,"○","×")</f>
        <v>○</v>
      </c>
      <c r="G18" s="28" t="e">
        <f>((B18*C18*D18)/B18)/D18</f>
        <v>#DIV/0!</v>
      </c>
      <c r="H18" s="24" t="s">
        <v>60</v>
      </c>
      <c r="I18" s="29">
        <f t="shared" si="1"/>
        <v>0</v>
      </c>
      <c r="J18" s="28">
        <f t="shared" si="1"/>
        <v>0</v>
      </c>
      <c r="K18" s="30">
        <f t="shared" si="1"/>
        <v>0</v>
      </c>
      <c r="L18" s="28">
        <f>I18*J18*K18</f>
        <v>0</v>
      </c>
      <c r="M18" s="21" t="s">
        <v>55</v>
      </c>
    </row>
    <row r="19" spans="1:19" s="49" customFormat="1" ht="41.25" customHeight="1">
      <c r="A19" s="40" t="s">
        <v>64</v>
      </c>
      <c r="B19" s="25"/>
      <c r="C19" s="26"/>
      <c r="D19" s="43"/>
      <c r="E19" s="26"/>
      <c r="F19" s="44" t="e">
        <f>IF(E19&gt;=G19,"○","×")</f>
        <v>#DIV/0!</v>
      </c>
      <c r="G19" s="45" t="e">
        <f>(B19*C19)/B19/D19</f>
        <v>#DIV/0!</v>
      </c>
      <c r="H19" s="40" t="s">
        <v>61</v>
      </c>
      <c r="I19" s="46">
        <f t="shared" si="1"/>
        <v>0</v>
      </c>
      <c r="J19" s="45">
        <f t="shared" si="1"/>
        <v>0</v>
      </c>
      <c r="K19" s="43">
        <f t="shared" si="1"/>
        <v>0</v>
      </c>
      <c r="L19" s="45">
        <f>I19*J19</f>
        <v>0</v>
      </c>
      <c r="M19" s="47" t="s">
        <v>56</v>
      </c>
      <c r="N19" s="48">
        <v>1</v>
      </c>
      <c r="O19" s="48">
        <v>2</v>
      </c>
      <c r="P19" s="48">
        <v>3</v>
      </c>
      <c r="Q19" s="48">
        <v>4</v>
      </c>
      <c r="R19" s="48">
        <v>5</v>
      </c>
      <c r="S19" s="48">
        <v>6</v>
      </c>
    </row>
    <row r="20" spans="1:19" ht="73.2" customHeight="1">
      <c r="A20" s="65" t="s">
        <v>81</v>
      </c>
      <c r="B20" s="66"/>
      <c r="C20" s="66"/>
      <c r="D20" s="73"/>
      <c r="E20" s="28">
        <f>'【薬局】別紙（2.0％超部分算定シート）'!I8</f>
        <v>0</v>
      </c>
      <c r="F20" s="31" t="str">
        <f>'【薬局】別紙（2.0％超部分算定シート）'!J8</f>
        <v>○</v>
      </c>
      <c r="G20" s="28" t="e">
        <f>'【薬局】別紙（2.0％超部分算定シート）'!K8</f>
        <v>#DIV/0!</v>
      </c>
      <c r="H20" s="65" t="s">
        <v>81</v>
      </c>
      <c r="I20" s="66"/>
      <c r="J20" s="66"/>
      <c r="K20" s="73"/>
      <c r="L20" s="28">
        <f>'【薬局】別紙（2.0％超部分算定シート）'!L8</f>
        <v>0</v>
      </c>
      <c r="M20" s="21" t="s">
        <v>82</v>
      </c>
    </row>
    <row r="23" spans="1:19" ht="14.4">
      <c r="B23" s="52" t="s">
        <v>102</v>
      </c>
      <c r="C23" s="51"/>
      <c r="D23" s="51"/>
      <c r="E23" s="51"/>
      <c r="F23" s="51"/>
      <c r="G23" s="51"/>
      <c r="H23" s="51"/>
      <c r="I23" s="51"/>
      <c r="J23" s="51"/>
      <c r="K23" s="51"/>
    </row>
    <row r="24" spans="1:19" ht="14.4">
      <c r="B24" s="51"/>
      <c r="C24" s="67" t="s">
        <v>103</v>
      </c>
      <c r="D24" s="68"/>
      <c r="E24" s="68"/>
      <c r="F24" s="67" t="s">
        <v>104</v>
      </c>
      <c r="G24" s="68"/>
      <c r="H24" s="51"/>
      <c r="I24" s="51"/>
      <c r="J24" s="51"/>
      <c r="K24" s="51"/>
    </row>
    <row r="25" spans="1:19" ht="14.4">
      <c r="B25" s="51"/>
      <c r="C25" s="53" t="s">
        <v>105</v>
      </c>
      <c r="D25" s="69">
        <f>L7</f>
        <v>0</v>
      </c>
      <c r="E25" s="70"/>
      <c r="F25" s="60" t="s">
        <v>106</v>
      </c>
      <c r="G25" s="61">
        <f>D25</f>
        <v>0</v>
      </c>
      <c r="H25" s="51"/>
      <c r="I25" s="51"/>
      <c r="J25" s="51"/>
      <c r="K25" s="51"/>
    </row>
    <row r="26" spans="1:19" ht="14.4">
      <c r="B26" s="51"/>
      <c r="C26" s="54" t="s">
        <v>107</v>
      </c>
      <c r="D26" s="71">
        <f>SUM(D25:E25)</f>
        <v>0</v>
      </c>
      <c r="E26" s="72"/>
      <c r="F26" s="54" t="s">
        <v>107</v>
      </c>
      <c r="G26" s="55">
        <f>SUM(G25)</f>
        <v>0</v>
      </c>
      <c r="H26" s="51"/>
      <c r="I26" s="51"/>
      <c r="J26" s="51"/>
      <c r="K26" s="51"/>
    </row>
    <row r="27" spans="1:19" ht="14.4">
      <c r="B27" s="51"/>
      <c r="C27" s="58" t="s">
        <v>108</v>
      </c>
      <c r="D27" s="57"/>
      <c r="E27" s="51"/>
      <c r="F27" s="56"/>
      <c r="G27" s="57"/>
      <c r="H27" s="51"/>
      <c r="I27" s="51"/>
      <c r="J27" s="51"/>
      <c r="K27" s="51"/>
    </row>
    <row r="28" spans="1:19" ht="14.4">
      <c r="B28" s="51"/>
      <c r="C28" s="58"/>
      <c r="D28" s="57"/>
      <c r="E28" s="51"/>
      <c r="F28" s="56"/>
      <c r="G28" s="57"/>
      <c r="H28" s="51"/>
      <c r="I28" s="51"/>
      <c r="J28" s="51"/>
      <c r="K28" s="51"/>
    </row>
  </sheetData>
  <mergeCells count="11">
    <mergeCell ref="C24:E24"/>
    <mergeCell ref="F24:G24"/>
    <mergeCell ref="D25:E25"/>
    <mergeCell ref="D26:E26"/>
    <mergeCell ref="A20:D20"/>
    <mergeCell ref="H20:K20"/>
    <mergeCell ref="A2:L2"/>
    <mergeCell ref="A8:G8"/>
    <mergeCell ref="H8:L8"/>
    <mergeCell ref="A14:D14"/>
    <mergeCell ref="H14:K14"/>
  </mergeCells>
  <phoneticPr fontId="33"/>
  <conditionalFormatting sqref="A11:A14">
    <cfRule type="expression" dxfId="15" priority="54">
      <formula>$G$2="×"</formula>
    </cfRule>
  </conditionalFormatting>
  <conditionalFormatting sqref="A17:A20">
    <cfRule type="expression" dxfId="14" priority="53">
      <formula>$G$2="×"</formula>
    </cfRule>
  </conditionalFormatting>
  <conditionalFormatting sqref="B11:C13">
    <cfRule type="expression" dxfId="13" priority="33">
      <formula>#REF!="×"</formula>
    </cfRule>
  </conditionalFormatting>
  <conditionalFormatting sqref="B17:C19">
    <cfRule type="expression" dxfId="12" priority="6">
      <formula>#REF!="×"</formula>
    </cfRule>
  </conditionalFormatting>
  <conditionalFormatting sqref="B11:L13">
    <cfRule type="expression" dxfId="11" priority="32">
      <formula>$G$2="×"</formula>
    </cfRule>
  </conditionalFormatting>
  <conditionalFormatting sqref="B17:L19">
    <cfRule type="expression" dxfId="10" priority="2">
      <formula>$G$2="×"</formula>
    </cfRule>
  </conditionalFormatting>
  <conditionalFormatting sqref="D11:D12">
    <cfRule type="expression" dxfId="9" priority="39">
      <formula>#REF!="×"</formula>
    </cfRule>
  </conditionalFormatting>
  <conditionalFormatting sqref="D17:D18">
    <cfRule type="expression" dxfId="8" priority="4">
      <formula>#REF!="×"</formula>
    </cfRule>
  </conditionalFormatting>
  <conditionalFormatting sqref="E11:E13">
    <cfRule type="expression" dxfId="7" priority="31">
      <formula>#REF!="×"</formula>
    </cfRule>
  </conditionalFormatting>
  <conditionalFormatting sqref="E17:E19">
    <cfRule type="expression" dxfId="6" priority="1">
      <formula>#REF!="×"</formula>
    </cfRule>
  </conditionalFormatting>
  <conditionalFormatting sqref="G14:H14 L14 G20:H20 L20">
    <cfRule type="expression" dxfId="5" priority="59">
      <formula>$G$2="×"</formula>
    </cfRule>
  </conditionalFormatting>
  <dataValidations count="9">
    <dataValidation type="list" allowBlank="1" showInputMessage="1" showErrorMessage="1" prompt="プルダウンにて選択してください。" sqref="G6 G9 G15" xr:uid="{79EDF276-F7C2-4FAC-9F2C-C9F3818958DB}">
      <formula1>$N$6:$O$6</formula1>
    </dataValidation>
    <dataValidation type="list" allowBlank="1" showInputMessage="1" showErrorMessage="1" prompt="プルダウンにて選択してください。" sqref="D19 D13" xr:uid="{214874D9-EA04-4B92-ABC0-364EF3B179B8}">
      <formula1>$N$13:$S$13</formula1>
    </dataValidation>
    <dataValidation allowBlank="1" showInputMessage="1" showErrorMessage="1" prompt="自動入力されます。（記載不要）" sqref="G5 L5" xr:uid="{7832D743-0959-417C-B697-52621307D4DA}"/>
    <dataValidation allowBlank="1" showInputMessage="1" showErrorMessage="1" prompt="法人名を記載してください。（例：医療法人〇〇）_x000a_※個人の場合は記載不要です。" sqref="G3" xr:uid="{F8FBB1DD-5A1A-42E6-97A4-00EB605116CD}"/>
    <dataValidation allowBlank="1" showInputMessage="1" showErrorMessage="1" prompt="薬局の名称を記載してください。（例：〇〇薬局）" sqref="G4" xr:uid="{9E38CE34-AB95-4ABB-8C29-82D7D00EA1DF}"/>
    <dataValidation allowBlank="1" showInputMessage="1" showErrorMessage="1" prompt="自動計算されます（入力不要）" sqref="L3" xr:uid="{A3996085-0EFF-4547-9043-10655CACF3A2}"/>
    <dataValidation allowBlank="1" showInputMessage="1" showErrorMessage="1" prompt="支給額を記載してください。" sqref="L4" xr:uid="{B0B23B6F-7F76-4AB4-A8AE-1EBAEC88481C}"/>
    <dataValidation allowBlank="1" showInputMessage="1" showErrorMessage="1" prompt="自動計算されます。（入力不要）" sqref="L6:L7" xr:uid="{ED71A6FA-293E-4527-9F9A-F80A9B5C0ED2}"/>
    <dataValidation allowBlank="1" showInputMessage="1" showErrorMessage="1" prompt="入力してください。" sqref="B11:E12 B13:C13 E13 B17:E18 B19:C19 E19" xr:uid="{2628886B-CCC9-4524-9B48-3E2CB034C814}"/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48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C309A-075B-4283-B7AF-E1A28131A227}">
  <sheetPr>
    <tabColor theme="6"/>
    <pageSetUpPr fitToPage="1"/>
  </sheetPr>
  <dimension ref="A1:O8"/>
  <sheetViews>
    <sheetView view="pageBreakPreview" zoomScale="70" zoomScaleNormal="100" zoomScaleSheetLayoutView="70" workbookViewId="0">
      <selection activeCell="A2" sqref="A2:K2"/>
    </sheetView>
  </sheetViews>
  <sheetFormatPr defaultColWidth="9" defaultRowHeight="13.2"/>
  <cols>
    <col min="1" max="1" width="37.88671875" style="7" customWidth="1"/>
    <col min="2" max="5" width="15.109375" style="8" customWidth="1"/>
    <col min="6" max="6" width="16.44140625" style="8" customWidth="1"/>
    <col min="7" max="7" width="24.21875" style="8" customWidth="1"/>
    <col min="8" max="8" width="19.77734375" style="8" customWidth="1"/>
    <col min="9" max="9" width="22.109375" style="8" customWidth="1"/>
    <col min="10" max="11" width="18.21875" style="8" customWidth="1"/>
    <col min="12" max="12" width="42.109375" style="7" customWidth="1"/>
    <col min="13" max="13" width="187.21875" style="10" customWidth="1"/>
    <col min="14" max="19" width="14.6640625" style="7" customWidth="1"/>
    <col min="20" max="20" width="18.88671875" style="7" customWidth="1"/>
    <col min="21" max="21" width="9" style="7"/>
    <col min="22" max="28" width="9" style="7" customWidth="1"/>
    <col min="29" max="16384" width="9" style="7"/>
  </cols>
  <sheetData>
    <row r="1" spans="1:15" ht="51" customHeight="1">
      <c r="A1" s="5" t="s">
        <v>118</v>
      </c>
      <c r="B1" s="74" t="s">
        <v>83</v>
      </c>
      <c r="C1" s="74"/>
      <c r="D1" s="74"/>
      <c r="E1" s="74"/>
      <c r="F1" s="74"/>
      <c r="G1" s="74"/>
      <c r="H1" s="74"/>
      <c r="I1" s="74"/>
      <c r="J1" s="74"/>
      <c r="K1" s="74"/>
      <c r="L1" s="32"/>
    </row>
    <row r="2" spans="1:15" ht="41.25" customHeight="1">
      <c r="A2" s="75" t="s">
        <v>57</v>
      </c>
      <c r="B2" s="76"/>
      <c r="C2" s="76"/>
      <c r="D2" s="76"/>
      <c r="E2" s="76"/>
      <c r="F2" s="76"/>
      <c r="G2" s="76"/>
      <c r="H2" s="76"/>
      <c r="I2" s="76"/>
      <c r="J2" s="76"/>
      <c r="K2" s="77"/>
      <c r="L2" s="20" t="s">
        <v>59</v>
      </c>
      <c r="M2" s="15"/>
    </row>
    <row r="3" spans="1:15" ht="33" customHeight="1">
      <c r="A3" s="16" t="str">
        <f>【薬局】【総額及び平均額】賃上げ支援事業実績報告!A9</f>
        <v>対象職員の賃金改善実績の有無（右欄に○・×を記載）</v>
      </c>
      <c r="B3" s="33"/>
      <c r="C3" s="33"/>
      <c r="D3" s="33"/>
      <c r="E3" s="33"/>
      <c r="F3" s="33"/>
      <c r="G3" s="33"/>
      <c r="H3" s="33"/>
      <c r="I3" s="33"/>
      <c r="J3" s="33"/>
      <c r="K3" s="34"/>
      <c r="L3" s="19"/>
      <c r="M3" s="21" t="s">
        <v>84</v>
      </c>
      <c r="N3" s="7" t="s">
        <v>51</v>
      </c>
      <c r="O3" s="7" t="s">
        <v>48</v>
      </c>
    </row>
    <row r="4" spans="1:15" ht="72.75" customHeight="1">
      <c r="A4" s="22" t="s">
        <v>52</v>
      </c>
      <c r="B4" s="23" t="s">
        <v>85</v>
      </c>
      <c r="C4" s="23" t="s">
        <v>86</v>
      </c>
      <c r="D4" s="23" t="s">
        <v>87</v>
      </c>
      <c r="E4" s="23" t="s">
        <v>88</v>
      </c>
      <c r="F4" s="23" t="s">
        <v>89</v>
      </c>
      <c r="G4" s="23" t="s">
        <v>90</v>
      </c>
      <c r="H4" s="23" t="s">
        <v>91</v>
      </c>
      <c r="I4" s="23" t="s">
        <v>77</v>
      </c>
      <c r="J4" s="23" t="s">
        <v>92</v>
      </c>
      <c r="K4" s="23" t="s">
        <v>79</v>
      </c>
      <c r="L4" s="23" t="s">
        <v>59</v>
      </c>
      <c r="M4" s="21" t="s">
        <v>80</v>
      </c>
    </row>
    <row r="5" spans="1:15" ht="84.75" customHeight="1">
      <c r="A5" s="24" t="s">
        <v>93</v>
      </c>
      <c r="B5" s="26"/>
      <c r="C5" s="26"/>
      <c r="D5" s="35" t="e">
        <f>C5/B5</f>
        <v>#DIV/0!</v>
      </c>
      <c r="E5" s="36" t="e">
        <f>(D5-0.02)*B5</f>
        <v>#DIV/0!</v>
      </c>
      <c r="F5" s="27"/>
      <c r="G5" s="27"/>
      <c r="H5" s="27"/>
      <c r="I5" s="26"/>
      <c r="J5" s="20" t="str">
        <f>IF(I5&gt;=C5,"○","×")</f>
        <v>○</v>
      </c>
      <c r="K5" s="28" t="e">
        <f>((F5*G5*H5)/H5)/G5</f>
        <v>#DIV/0!</v>
      </c>
      <c r="L5" s="28">
        <f>F5*G5*H5</f>
        <v>0</v>
      </c>
      <c r="M5" s="21" t="s">
        <v>94</v>
      </c>
    </row>
    <row r="6" spans="1:15" ht="27" customHeight="1">
      <c r="A6" s="16" t="str">
        <f>【薬局】【総額及び平均額】賃上げ支援事業実績報告!A15</f>
        <v>（職種内訳）○○の賃金改善実績の有無（右欄に○・×を記載）</v>
      </c>
      <c r="B6" s="17"/>
      <c r="C6" s="17"/>
      <c r="D6" s="17"/>
      <c r="E6" s="17"/>
      <c r="F6" s="17"/>
      <c r="G6" s="17"/>
      <c r="H6" s="17"/>
      <c r="I6" s="17"/>
      <c r="J6" s="17"/>
      <c r="K6" s="18"/>
      <c r="L6" s="19"/>
      <c r="M6" s="21" t="s">
        <v>84</v>
      </c>
      <c r="N6" s="7" t="s">
        <v>51</v>
      </c>
      <c r="O6" s="7" t="s">
        <v>48</v>
      </c>
    </row>
    <row r="7" spans="1:15" ht="63" customHeight="1">
      <c r="A7" s="22" t="s">
        <v>52</v>
      </c>
      <c r="B7" s="23" t="s">
        <v>85</v>
      </c>
      <c r="C7" s="23" t="s">
        <v>86</v>
      </c>
      <c r="D7" s="23" t="s">
        <v>87</v>
      </c>
      <c r="E7" s="23" t="s">
        <v>88</v>
      </c>
      <c r="F7" s="23" t="s">
        <v>89</v>
      </c>
      <c r="G7" s="23" t="s">
        <v>90</v>
      </c>
      <c r="H7" s="23" t="s">
        <v>91</v>
      </c>
      <c r="I7" s="23" t="s">
        <v>77</v>
      </c>
      <c r="J7" s="23" t="s">
        <v>92</v>
      </c>
      <c r="K7" s="23" t="s">
        <v>79</v>
      </c>
      <c r="L7" s="23" t="s">
        <v>59</v>
      </c>
      <c r="M7" s="15"/>
    </row>
    <row r="8" spans="1:15" ht="84.75" customHeight="1">
      <c r="A8" s="24" t="s">
        <v>93</v>
      </c>
      <c r="B8" s="26"/>
      <c r="C8" s="26"/>
      <c r="D8" s="35" t="e">
        <f>C8/B8</f>
        <v>#DIV/0!</v>
      </c>
      <c r="E8" s="36" t="e">
        <f>(D8-0.02)*B8</f>
        <v>#DIV/0!</v>
      </c>
      <c r="F8" s="27"/>
      <c r="G8" s="27"/>
      <c r="H8" s="27"/>
      <c r="I8" s="26"/>
      <c r="J8" s="20" t="str">
        <f>IF(I8&gt;=C8,"○","×")</f>
        <v>○</v>
      </c>
      <c r="K8" s="28" t="e">
        <f>((F8*G8*H8)/H8)/G8</f>
        <v>#DIV/0!</v>
      </c>
      <c r="L8" s="28">
        <f>F8*G8*H8</f>
        <v>0</v>
      </c>
      <c r="M8" s="21" t="s">
        <v>94</v>
      </c>
    </row>
  </sheetData>
  <mergeCells count="2">
    <mergeCell ref="B1:K1"/>
    <mergeCell ref="A2:K2"/>
  </mergeCells>
  <phoneticPr fontId="33"/>
  <conditionalFormatting sqref="A5:J5">
    <cfRule type="expression" dxfId="4" priority="7">
      <formula>#REF!="×"</formula>
    </cfRule>
  </conditionalFormatting>
  <conditionalFormatting sqref="A8:J8">
    <cfRule type="expression" dxfId="3" priority="1">
      <formula>#REF!="×"</formula>
    </cfRule>
  </conditionalFormatting>
  <conditionalFormatting sqref="K5">
    <cfRule type="expression" dxfId="2" priority="14">
      <formula>$G$2="×"</formula>
    </cfRule>
  </conditionalFormatting>
  <conditionalFormatting sqref="K8">
    <cfRule type="expression" dxfId="1" priority="13">
      <formula>$G$2="×"</formula>
    </cfRule>
  </conditionalFormatting>
  <conditionalFormatting sqref="L5 L8">
    <cfRule type="expression" dxfId="0" priority="15">
      <formula>#REF!="×"</formula>
    </cfRule>
  </conditionalFormatting>
  <dataValidations count="2">
    <dataValidation type="list" allowBlank="1" showInputMessage="1" showErrorMessage="1" prompt="プルダウンにて選択してください。" sqref="L3 L6" xr:uid="{88950F34-C9E2-4BA7-BFD8-4C3AD755B6EC}">
      <formula1>N3:O3</formula1>
    </dataValidation>
    <dataValidation allowBlank="1" showInputMessage="1" showErrorMessage="1" prompt="入力してください。" sqref="B5:C5 F5:I5 B8:C8 F8:I8" xr:uid="{78542F05-7958-4706-8240-60892590A555}"/>
  </dataValidations>
  <printOptions horizontalCentered="1"/>
  <pageMargins left="0.70866141732283472" right="0.70866141732283472" top="0.74803149606299213" bottom="0.55118110236220474" header="0.31496062992125984" footer="0.31496062992125984"/>
  <pageSetup paperSize="8" scale="7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6AEB3-FF3E-4BDD-8253-3C02C10ABDED}">
  <dimension ref="A1:B48"/>
  <sheetViews>
    <sheetView workbookViewId="0">
      <selection activeCell="G8" sqref="G8"/>
    </sheetView>
  </sheetViews>
  <sheetFormatPr defaultColWidth="9" defaultRowHeight="13.2"/>
  <cols>
    <col min="1" max="16384" width="9" style="1"/>
  </cols>
  <sheetData>
    <row r="1" spans="1:2">
      <c r="A1" s="1" t="s">
        <v>0</v>
      </c>
    </row>
    <row r="2" spans="1:2">
      <c r="A2" s="1" t="s">
        <v>1</v>
      </c>
      <c r="B2" s="1">
        <v>1</v>
      </c>
    </row>
    <row r="3" spans="1:2">
      <c r="A3" s="1" t="s">
        <v>2</v>
      </c>
      <c r="B3" s="1">
        <v>2</v>
      </c>
    </row>
    <row r="4" spans="1:2">
      <c r="A4" s="1" t="s">
        <v>3</v>
      </c>
      <c r="B4" s="1">
        <v>3</v>
      </c>
    </row>
    <row r="5" spans="1:2">
      <c r="A5" s="1" t="s">
        <v>4</v>
      </c>
      <c r="B5" s="1">
        <v>4</v>
      </c>
    </row>
    <row r="6" spans="1:2">
      <c r="A6" s="1" t="s">
        <v>5</v>
      </c>
      <c r="B6" s="1">
        <v>5</v>
      </c>
    </row>
    <row r="7" spans="1:2">
      <c r="A7" s="1" t="s">
        <v>6</v>
      </c>
      <c r="B7" s="1">
        <v>6</v>
      </c>
    </row>
    <row r="8" spans="1:2">
      <c r="A8" s="1" t="s">
        <v>7</v>
      </c>
      <c r="B8" s="1">
        <v>7</v>
      </c>
    </row>
    <row r="9" spans="1:2">
      <c r="A9" s="1" t="s">
        <v>8</v>
      </c>
      <c r="B9" s="1">
        <v>8</v>
      </c>
    </row>
    <row r="10" spans="1:2">
      <c r="A10" s="1" t="s">
        <v>9</v>
      </c>
      <c r="B10" s="1">
        <v>9</v>
      </c>
    </row>
    <row r="11" spans="1:2">
      <c r="A11" s="1" t="s">
        <v>10</v>
      </c>
      <c r="B11" s="1">
        <v>10</v>
      </c>
    </row>
    <row r="12" spans="1:2">
      <c r="A12" s="1" t="s">
        <v>11</v>
      </c>
      <c r="B12" s="1">
        <v>11</v>
      </c>
    </row>
    <row r="13" spans="1:2">
      <c r="A13" s="1" t="s">
        <v>12</v>
      </c>
      <c r="B13" s="1">
        <v>12</v>
      </c>
    </row>
    <row r="14" spans="1:2">
      <c r="A14" s="1" t="s">
        <v>13</v>
      </c>
      <c r="B14" s="1">
        <v>13</v>
      </c>
    </row>
    <row r="15" spans="1:2">
      <c r="A15" s="1" t="s">
        <v>14</v>
      </c>
      <c r="B15" s="1">
        <v>14</v>
      </c>
    </row>
    <row r="16" spans="1:2">
      <c r="A16" s="1" t="s">
        <v>15</v>
      </c>
      <c r="B16" s="1">
        <v>15</v>
      </c>
    </row>
    <row r="17" spans="1:2">
      <c r="A17" s="1" t="s">
        <v>16</v>
      </c>
      <c r="B17" s="1">
        <v>16</v>
      </c>
    </row>
    <row r="18" spans="1:2">
      <c r="A18" s="1" t="s">
        <v>17</v>
      </c>
      <c r="B18" s="1">
        <v>17</v>
      </c>
    </row>
    <row r="19" spans="1:2">
      <c r="A19" s="1" t="s">
        <v>18</v>
      </c>
      <c r="B19" s="1">
        <v>18</v>
      </c>
    </row>
    <row r="20" spans="1:2">
      <c r="A20" s="1" t="s">
        <v>19</v>
      </c>
      <c r="B20" s="1">
        <v>19</v>
      </c>
    </row>
    <row r="21" spans="1:2">
      <c r="A21" s="1" t="s">
        <v>20</v>
      </c>
      <c r="B21" s="1">
        <v>20</v>
      </c>
    </row>
    <row r="22" spans="1:2">
      <c r="A22" s="1" t="s">
        <v>21</v>
      </c>
      <c r="B22" s="1">
        <v>21</v>
      </c>
    </row>
    <row r="23" spans="1:2">
      <c r="A23" s="1" t="s">
        <v>22</v>
      </c>
      <c r="B23" s="1">
        <v>22</v>
      </c>
    </row>
    <row r="24" spans="1:2">
      <c r="A24" s="1" t="s">
        <v>23</v>
      </c>
      <c r="B24" s="1">
        <v>23</v>
      </c>
    </row>
    <row r="25" spans="1:2">
      <c r="A25" s="1" t="s">
        <v>24</v>
      </c>
      <c r="B25" s="1">
        <v>24</v>
      </c>
    </row>
    <row r="26" spans="1:2">
      <c r="A26" s="1" t="s">
        <v>25</v>
      </c>
      <c r="B26" s="1">
        <v>25</v>
      </c>
    </row>
    <row r="27" spans="1:2">
      <c r="A27" s="1" t="s">
        <v>26</v>
      </c>
      <c r="B27" s="1">
        <v>26</v>
      </c>
    </row>
    <row r="28" spans="1:2">
      <c r="A28" s="1" t="s">
        <v>27</v>
      </c>
      <c r="B28" s="1">
        <v>27</v>
      </c>
    </row>
    <row r="29" spans="1:2">
      <c r="A29" s="1" t="s">
        <v>28</v>
      </c>
      <c r="B29" s="1">
        <v>28</v>
      </c>
    </row>
    <row r="30" spans="1:2">
      <c r="A30" s="1" t="s">
        <v>29</v>
      </c>
      <c r="B30" s="1">
        <v>29</v>
      </c>
    </row>
    <row r="31" spans="1:2">
      <c r="A31" s="1" t="s">
        <v>30</v>
      </c>
      <c r="B31" s="1">
        <v>30</v>
      </c>
    </row>
    <row r="32" spans="1:2">
      <c r="A32" s="1" t="s">
        <v>31</v>
      </c>
      <c r="B32" s="1">
        <v>31</v>
      </c>
    </row>
    <row r="33" spans="1:2">
      <c r="A33" s="1" t="s">
        <v>32</v>
      </c>
      <c r="B33" s="1">
        <v>32</v>
      </c>
    </row>
    <row r="34" spans="1:2">
      <c r="A34" s="1" t="s">
        <v>33</v>
      </c>
      <c r="B34" s="1">
        <v>33</v>
      </c>
    </row>
    <row r="35" spans="1:2">
      <c r="A35" s="1" t="s">
        <v>34</v>
      </c>
      <c r="B35" s="1">
        <v>34</v>
      </c>
    </row>
    <row r="36" spans="1:2">
      <c r="A36" s="1" t="s">
        <v>35</v>
      </c>
      <c r="B36" s="1">
        <v>35</v>
      </c>
    </row>
    <row r="37" spans="1:2">
      <c r="A37" s="1" t="s">
        <v>36</v>
      </c>
      <c r="B37" s="1">
        <v>36</v>
      </c>
    </row>
    <row r="38" spans="1:2">
      <c r="A38" s="1" t="s">
        <v>37</v>
      </c>
      <c r="B38" s="1">
        <v>37</v>
      </c>
    </row>
    <row r="39" spans="1:2">
      <c r="A39" s="1" t="s">
        <v>38</v>
      </c>
      <c r="B39" s="1">
        <v>38</v>
      </c>
    </row>
    <row r="40" spans="1:2">
      <c r="A40" s="1" t="s">
        <v>39</v>
      </c>
      <c r="B40" s="1">
        <v>39</v>
      </c>
    </row>
    <row r="41" spans="1:2">
      <c r="A41" s="1" t="s">
        <v>40</v>
      </c>
      <c r="B41" s="1">
        <v>40</v>
      </c>
    </row>
    <row r="42" spans="1:2">
      <c r="A42" s="1" t="s">
        <v>41</v>
      </c>
      <c r="B42" s="1">
        <v>41</v>
      </c>
    </row>
    <row r="43" spans="1:2">
      <c r="A43" s="1" t="s">
        <v>42</v>
      </c>
      <c r="B43" s="1">
        <v>42</v>
      </c>
    </row>
    <row r="44" spans="1:2">
      <c r="A44" s="1" t="s">
        <v>43</v>
      </c>
      <c r="B44" s="1">
        <v>43</v>
      </c>
    </row>
    <row r="45" spans="1:2">
      <c r="A45" s="1" t="s">
        <v>44</v>
      </c>
      <c r="B45" s="1">
        <v>44</v>
      </c>
    </row>
    <row r="46" spans="1:2">
      <c r="A46" s="1" t="s">
        <v>45</v>
      </c>
      <c r="B46" s="1">
        <v>45</v>
      </c>
    </row>
    <row r="47" spans="1:2">
      <c r="A47" s="1" t="s">
        <v>46</v>
      </c>
      <c r="B47" s="1">
        <v>46</v>
      </c>
    </row>
    <row r="48" spans="1:2">
      <c r="A48" s="1" t="s">
        <v>47</v>
      </c>
      <c r="B48" s="1">
        <v>47</v>
      </c>
    </row>
  </sheetData>
  <phoneticPr fontId="3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fbda3a68c6120a83cd0a44d645827827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d23ea02dea8f221a8a7162fc8e7e0847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  <TaxCatchAll xmlns="85e6e18b-26c1-4122-9e79-e6c53ac26d5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634558-D094-4620-B683-F1FAE9EFE7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A6DD1A-A23B-4D25-B2CA-485C026E75D5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5e6e18b-26c1-4122-9e79-e6c53ac26d53"/>
    <ds:schemaRef ds:uri="http://purl.org/dc/dcmitype/"/>
    <ds:schemaRef ds:uri="9500c7e0-a8b4-4cc7-a7aa-d9d65591dd5a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58C5A04-A7B6-4777-B00B-8FCCC6BB34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16</vt:i4>
      </vt:variant>
    </vt:vector>
  </HeadingPairs>
  <TitlesOfParts>
    <vt:vector size="25" baseType="lpstr">
      <vt:lpstr>【有床診】【総額及び平均額】賃上げ支援事業実績報告書</vt:lpstr>
      <vt:lpstr>【有床診】別紙（2.0％超部分算定シート）</vt:lpstr>
      <vt:lpstr>【無床診】【総額及び平均額】賃上げ支援事業実績報告書</vt:lpstr>
      <vt:lpstr>【無床診】別紙（2.0％超部分算定シート）</vt:lpstr>
      <vt:lpstr>【訪問看護ＳＴ】【総額及び平均額】賃上げ支援事業実績報告書</vt:lpstr>
      <vt:lpstr>【訪問看護ＳＴ】別紙（2.0％超部分算定シート）</vt:lpstr>
      <vt:lpstr>【薬局】【総額及び平均額】賃上げ支援事業実績報告</vt:lpstr>
      <vt:lpstr>【薬局】別紙（2.0％超部分算定シート）</vt:lpstr>
      <vt:lpstr>都道府県リスト</vt:lpstr>
      <vt:lpstr>【訪問看護ＳＴ】【総額及び平均額】賃上げ支援事業実績報告書!Print_Area</vt:lpstr>
      <vt:lpstr>'【訪問看護ＳＴ】別紙（2.0％超部分算定シート）'!Print_Area</vt:lpstr>
      <vt:lpstr>【無床診】【総額及び平均額】賃上げ支援事業実績報告書!Print_Area</vt:lpstr>
      <vt:lpstr>'【無床診】別紙（2.0％超部分算定シート）'!Print_Area</vt:lpstr>
      <vt:lpstr>【薬局】【総額及び平均額】賃上げ支援事業実績報告!Print_Area</vt:lpstr>
      <vt:lpstr>'【薬局】別紙（2.0％超部分算定シート）'!Print_Area</vt:lpstr>
      <vt:lpstr>【有床診】【総額及び平均額】賃上げ支援事業実績報告書!Print_Area</vt:lpstr>
      <vt:lpstr>'【有床診】別紙（2.0％超部分算定シート）'!Print_Area</vt:lpstr>
      <vt:lpstr>【訪問看護ＳＴ】【総額及び平均額】賃上げ支援事業実績報告書!Print_Titles</vt:lpstr>
      <vt:lpstr>'【訪問看護ＳＴ】別紙（2.0％超部分算定シート）'!Print_Titles</vt:lpstr>
      <vt:lpstr>【無床診】【総額及び平均額】賃上げ支援事業実績報告書!Print_Titles</vt:lpstr>
      <vt:lpstr>'【無床診】別紙（2.0％超部分算定シート）'!Print_Titles</vt:lpstr>
      <vt:lpstr>【薬局】【総額及び平均額】賃上げ支援事業実績報告!Print_Titles</vt:lpstr>
      <vt:lpstr>'【薬局】別紙（2.0％超部分算定シート）'!Print_Titles</vt:lpstr>
      <vt:lpstr>【有床診】【総額及び平均額】賃上げ支援事業実績報告書!Print_Titles</vt:lpstr>
      <vt:lpstr>'【有床診】別紙（2.0％超部分算定シート）'!Print_Titles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石原 寛人(ishihara-hiroto)</dc:creator>
  <cp:keywords/>
  <dc:description/>
  <cp:lastModifiedBy>二橋 芙紗子</cp:lastModifiedBy>
  <cp:revision>2</cp:revision>
  <cp:lastPrinted>2026-01-27T05:12:39Z</cp:lastPrinted>
  <dcterms:created xsi:type="dcterms:W3CDTF">2017-10-26T07:12:00Z</dcterms:created>
  <dcterms:modified xsi:type="dcterms:W3CDTF">2026-02-26T08:30:37Z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0x0101000351667D72F15440B137FECB9C7CB151</vt:lpwstr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