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C39A6D74-C37E-4B94-BEBB-31CF2AE3AA13}" xr6:coauthVersionLast="47" xr6:coauthVersionMax="47" xr10:uidLastSave="{00000000-0000-0000-0000-000000000000}"/>
  <bookViews>
    <workbookView xWindow="-108" yWindow="-108" windowWidth="23256" windowHeight="12576" tabRatio="927" firstSheet="1" activeTab="1"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'実績-別紙2'!$A$7:$U$30</definedName>
    <definedName name="_xlnm._FilterDatabase" localSheetId="2" hidden="1">別紙1!$A$6:$J$38</definedName>
    <definedName name="_xlnm._FilterDatabase" localSheetId="4" hidden="1">別紙2!$A$7:$T$25</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4">'実績-別紙１－２'!$A$1:$G$43</definedName>
    <definedName name="_xlnm.Print_Area" localSheetId="15">'実績-別紙１－３'!$A$1:$I$13</definedName>
    <definedName name="_xlnm.Print_Area" localSheetId="16">'実績-別紙2'!$B$1:$S$30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別紙1!$B$1:$I$32</definedName>
    <definedName name="_xlnm.Print_Area" localSheetId="7">'別紙１－２'!$A$1:$G$43</definedName>
    <definedName name="_xlnm.Print_Area" localSheetId="8">'別紙１－３'!$A$1:$I$13</definedName>
    <definedName name="_xlnm.Print_Area" localSheetId="4">別紙2!$B$1:$R$28</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'実績-別紙2'!$U:$U</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実績ｰ別紙1!$A$6:$J$38</definedName>
    <definedName name="Z_9B008D34_F000_412D_B848_95502D7DC370_.wvu.FilterData" localSheetId="16" hidden="1">'実績-別紙2'!$A$7:$U$30</definedName>
    <definedName name="Z_9B008D34_F000_412D_B848_95502D7DC370_.wvu.FilterData" localSheetId="2" hidden="1">別紙1!$A$6:$J$38</definedName>
    <definedName name="Z_9B008D34_F000_412D_B848_95502D7DC370_.wvu.FilterData" localSheetId="4" hidden="1">別紙2!$A$7:$T$25</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実績ｰ別紙1!$B$1:$I$36</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'実績-別紙2'!$B$1:$S$30</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別紙1!$B$1:$I$32</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'別紙１－３'!$A$1:$I$13</definedName>
    <definedName name="Z_9B008D34_F000_412D_B848_95502D7DC370_.wvu.PrintArea" localSheetId="4" hidden="1">別紙2!$B$1:$R$28</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実績ｰ別紙1!$33:$38</definedName>
    <definedName name="Z_9B008D34_F000_412D_B848_95502D7DC370_.wvu.Rows" localSheetId="2" hidden="1">別紙1!$28:$38</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refMode="R1C1"/>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6" i="14" l="1"/>
  <c r="G144" i="14"/>
  <c r="G143" i="14"/>
  <c r="G127" i="14"/>
  <c r="G126" i="14"/>
  <c r="G146" i="7"/>
  <c r="G144" i="7"/>
  <c r="G143" i="7"/>
  <c r="G127" i="7"/>
  <c r="G126" i="7"/>
  <c r="G140" i="14"/>
  <c r="G139" i="14"/>
  <c r="G136" i="14"/>
  <c r="G135" i="14"/>
  <c r="G132" i="14"/>
  <c r="G131" i="14"/>
  <c r="G123" i="14"/>
  <c r="G122" i="14"/>
  <c r="G119" i="14"/>
  <c r="G118" i="14"/>
  <c r="G115" i="14"/>
  <c r="G114" i="14"/>
  <c r="G140" i="7"/>
  <c r="G139" i="7"/>
  <c r="G136" i="7"/>
  <c r="G135" i="7"/>
  <c r="G132" i="7"/>
  <c r="G131" i="7"/>
  <c r="G123" i="7"/>
  <c r="G122" i="7"/>
  <c r="G119" i="7"/>
  <c r="G118" i="7"/>
  <c r="G115" i="7"/>
  <c r="G114" i="7"/>
  <c r="I32" i="13"/>
  <c r="H32" i="13"/>
  <c r="N12" i="10"/>
  <c r="O20" i="17"/>
  <c r="O23" i="17"/>
  <c r="O22" i="17"/>
  <c r="H8" i="17"/>
  <c r="J8" i="17" s="1"/>
  <c r="O8" i="17" s="1"/>
  <c r="R8" i="17" s="1"/>
  <c r="I8" i="17"/>
  <c r="O23" i="5" l="1"/>
  <c r="O22" i="5"/>
  <c r="O9" i="5"/>
  <c r="O10" i="5"/>
  <c r="O11" i="5"/>
  <c r="O12" i="5"/>
  <c r="O13" i="5"/>
  <c r="O14" i="5"/>
  <c r="O15" i="5"/>
  <c r="O16" i="5"/>
  <c r="O17" i="5"/>
  <c r="O18" i="5"/>
  <c r="O19" i="5"/>
  <c r="O20" i="5"/>
  <c r="O21" i="5"/>
  <c r="O24" i="5"/>
  <c r="I9" i="5"/>
  <c r="I8" i="5"/>
  <c r="H8" i="5"/>
  <c r="J8" i="5"/>
  <c r="O8" i="5" s="1"/>
  <c r="G102" i="14"/>
  <c r="G101" i="14"/>
  <c r="G98" i="14"/>
  <c r="G95" i="14"/>
  <c r="G94" i="14"/>
  <c r="G91" i="14"/>
  <c r="G90" i="14"/>
  <c r="G86" i="14"/>
  <c r="G85" i="14"/>
  <c r="G82" i="14"/>
  <c r="G79" i="14"/>
  <c r="G78" i="14"/>
  <c r="G75" i="14"/>
  <c r="G74" i="14"/>
  <c r="D67" i="14"/>
  <c r="D63" i="14"/>
  <c r="D60" i="14"/>
  <c r="C60" i="14"/>
  <c r="G102" i="7"/>
  <c r="G101" i="7"/>
  <c r="G98" i="7"/>
  <c r="G95" i="7"/>
  <c r="G94" i="7"/>
  <c r="G91" i="7"/>
  <c r="G90" i="7"/>
  <c r="G86" i="7"/>
  <c r="G85" i="7"/>
  <c r="G82" i="7"/>
  <c r="G79" i="7"/>
  <c r="G78" i="7"/>
  <c r="G75" i="7"/>
  <c r="G74" i="7"/>
  <c r="D67" i="7"/>
  <c r="D63" i="7"/>
  <c r="D60" i="7" s="1"/>
  <c r="C60" i="7"/>
  <c r="I27" i="17"/>
  <c r="H27" i="17"/>
  <c r="G104" i="14" l="1"/>
  <c r="J27" i="17"/>
  <c r="O27" i="17"/>
  <c r="R27" i="17" s="1"/>
  <c r="G104" i="7"/>
  <c r="I23" i="5"/>
  <c r="H23" i="5"/>
  <c r="J23" i="5" s="1"/>
  <c r="M30" i="17"/>
  <c r="I28" i="17"/>
  <c r="H28" i="17"/>
  <c r="J28" i="17" s="1"/>
  <c r="H11" i="10"/>
  <c r="G11" i="10"/>
  <c r="I11" i="10" s="1"/>
  <c r="N11" i="10" s="1"/>
  <c r="D30" i="17"/>
  <c r="C13" i="10"/>
  <c r="D25" i="5"/>
  <c r="D13" i="10"/>
  <c r="E13" i="10"/>
  <c r="F13" i="10"/>
  <c r="J13" i="10"/>
  <c r="K13" i="10"/>
  <c r="L13" i="10"/>
  <c r="E30" i="17"/>
  <c r="F30" i="17"/>
  <c r="G30" i="17"/>
  <c r="K30" i="17"/>
  <c r="L30" i="17"/>
  <c r="Q30" i="17"/>
  <c r="H29" i="17"/>
  <c r="I29" i="17"/>
  <c r="D12" i="16"/>
  <c r="B12" i="16"/>
  <c r="O28" i="17" l="1"/>
  <c r="R28" i="17" s="1"/>
  <c r="J29" i="17"/>
  <c r="G10" i="10"/>
  <c r="I10" i="10" s="1"/>
  <c r="N10" i="10" s="1"/>
  <c r="H10" i="10"/>
  <c r="G12" i="10"/>
  <c r="I12" i="10" s="1"/>
  <c r="H12" i="10"/>
  <c r="D12" i="35"/>
  <c r="B12" i="35"/>
  <c r="O29" i="17" l="1"/>
  <c r="R29" i="17" s="1"/>
  <c r="Q25" i="5"/>
  <c r="P25" i="5"/>
  <c r="M25" i="5"/>
  <c r="L25" i="5"/>
  <c r="K25" i="5"/>
  <c r="G25" i="5"/>
  <c r="F25" i="5"/>
  <c r="E25" i="5"/>
  <c r="I24" i="17" l="1"/>
  <c r="H24" i="17"/>
  <c r="J24" i="17" s="1"/>
  <c r="I24" i="5"/>
  <c r="H24" i="5"/>
  <c r="J24" i="5" s="1"/>
  <c r="O24" i="17" l="1"/>
  <c r="R24" i="17" s="1"/>
  <c r="I26" i="17"/>
  <c r="H26" i="17"/>
  <c r="J26" i="17" l="1"/>
  <c r="I25" i="17"/>
  <c r="H25" i="17"/>
  <c r="H22" i="5"/>
  <c r="I22" i="5"/>
  <c r="O26" i="17" l="1"/>
  <c r="R26" i="17" s="1"/>
  <c r="J25" i="17"/>
  <c r="J22" i="5"/>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11" i="7"/>
  <c r="C8" i="7"/>
  <c r="D8" i="7" l="1"/>
  <c r="O25" i="17"/>
  <c r="R25" i="17" s="1"/>
  <c r="D8" i="14"/>
  <c r="G52" i="7"/>
  <c r="G52" i="14"/>
  <c r="A7" i="13"/>
  <c r="S9" i="10"/>
  <c r="H9" i="10"/>
  <c r="G9" i="10"/>
  <c r="S8" i="10"/>
  <c r="H8" i="10"/>
  <c r="G8"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H9" i="5"/>
  <c r="T8" i="5"/>
  <c r="J19" i="5" l="1"/>
  <c r="J15" i="5"/>
  <c r="G13" i="10"/>
  <c r="J12" i="5"/>
  <c r="H13" i="10"/>
  <c r="H25" i="5"/>
  <c r="J20" i="5"/>
  <c r="I9" i="10"/>
  <c r="N9" i="10" s="1"/>
  <c r="J11" i="5"/>
  <c r="J16" i="5"/>
  <c r="I25" i="5"/>
  <c r="A33" i="13"/>
  <c r="A34" i="13" s="1"/>
  <c r="A35" i="13" s="1"/>
  <c r="A36" i="13" s="1"/>
  <c r="A37" i="13" s="1"/>
  <c r="A38" i="13" s="1"/>
  <c r="A8" i="13"/>
  <c r="A12" i="13" s="1"/>
  <c r="A13" i="13" s="1"/>
  <c r="A14" i="13" s="1"/>
  <c r="A15" i="13" s="1"/>
  <c r="A16" i="13" s="1"/>
  <c r="A18" i="13" s="1"/>
  <c r="A19" i="13" s="1"/>
  <c r="A20" i="13" s="1"/>
  <c r="A21" i="13" s="1"/>
  <c r="A22" i="13" s="1"/>
  <c r="A23" i="13" s="1"/>
  <c r="A24" i="13" s="1"/>
  <c r="A25" i="13" s="1"/>
  <c r="A26" i="13" s="1"/>
  <c r="A27" i="13" s="1"/>
  <c r="A28" i="13" s="1"/>
  <c r="A29" i="13" s="1"/>
  <c r="A30" i="13" s="1"/>
  <c r="J10" i="5"/>
  <c r="J13" i="5"/>
  <c r="J17" i="5"/>
  <c r="J21" i="5"/>
  <c r="J18" i="5"/>
  <c r="J9" i="5"/>
  <c r="J14" i="5"/>
  <c r="I8" i="10"/>
  <c r="A7" i="3"/>
  <c r="I13" i="10" l="1"/>
  <c r="N8" i="10"/>
  <c r="N13" i="10" s="1"/>
  <c r="J25" i="5"/>
  <c r="O25" i="5"/>
  <c r="A8" i="3"/>
  <c r="A9" i="3" s="1"/>
  <c r="A10" i="3" s="1"/>
  <c r="A11" i="3" s="1"/>
  <c r="A12" i="3" s="1"/>
  <c r="A13" i="3" s="1"/>
  <c r="A14" i="3" s="1"/>
  <c r="A15" i="3" s="1"/>
  <c r="A16" i="3" s="1"/>
  <c r="A17" i="3" s="1"/>
  <c r="A18" i="3" s="1"/>
  <c r="A19" i="3" s="1"/>
  <c r="A20" i="3" s="1"/>
  <c r="A21" i="3" s="1"/>
  <c r="A22" i="3" s="1"/>
  <c r="A23" i="3" s="1"/>
  <c r="A24" i="3" s="1"/>
  <c r="A25" i="3" s="1"/>
  <c r="A26" i="3" s="1"/>
  <c r="C10" i="4"/>
  <c r="A28" i="3" l="1"/>
  <c r="A29" i="3" s="1"/>
  <c r="A30" i="3" s="1"/>
  <c r="A31" i="3" s="1"/>
  <c r="A32" i="3" s="1"/>
  <c r="A33" i="3" s="1"/>
  <c r="A34" i="3" s="1"/>
  <c r="A35" i="3" s="1"/>
  <c r="A36" i="3" s="1"/>
  <c r="A37" i="3" s="1"/>
  <c r="A38" i="3" s="1"/>
  <c r="F38" i="15"/>
  <c r="E38" i="15"/>
  <c r="D38" i="15"/>
  <c r="F33" i="15"/>
  <c r="E33" i="15"/>
  <c r="D33" i="15"/>
  <c r="F28" i="15"/>
  <c r="E28" i="15"/>
  <c r="D28" i="15"/>
  <c r="F23" i="15"/>
  <c r="E23" i="15"/>
  <c r="D23" i="15"/>
  <c r="F18" i="15"/>
  <c r="E18" i="15"/>
  <c r="D18" i="15"/>
  <c r="F13" i="15"/>
  <c r="E13" i="15"/>
  <c r="D13" i="15"/>
  <c r="F8" i="15"/>
  <c r="E8" i="15"/>
  <c r="D8" i="15"/>
  <c r="H22" i="17"/>
  <c r="I22" i="17"/>
  <c r="H23" i="17"/>
  <c r="I23" i="17"/>
  <c r="F43" i="15" l="1"/>
  <c r="D43" i="15"/>
  <c r="E43" i="15"/>
  <c r="J23" i="17"/>
  <c r="J22" i="17"/>
  <c r="R22" i="17" l="1"/>
  <c r="R23" i="17"/>
  <c r="F38" i="8"/>
  <c r="E38" i="8"/>
  <c r="D38" i="8"/>
  <c r="F33" i="8"/>
  <c r="E33" i="8"/>
  <c r="D33" i="8"/>
  <c r="F28" i="8"/>
  <c r="E28" i="8"/>
  <c r="D28" i="8"/>
  <c r="F23" i="8"/>
  <c r="E23" i="8"/>
  <c r="D23" i="8"/>
  <c r="F18" i="8"/>
  <c r="E18" i="8"/>
  <c r="D18" i="8"/>
  <c r="F13" i="8"/>
  <c r="E13" i="8"/>
  <c r="D13" i="8"/>
  <c r="F8" i="8"/>
  <c r="E8" i="8"/>
  <c r="D8" i="8"/>
  <c r="D43" i="8" l="1"/>
  <c r="F43" i="8"/>
  <c r="E43" i="8"/>
  <c r="U21" i="17"/>
  <c r="I21" i="17"/>
  <c r="H21" i="17"/>
  <c r="U20" i="17"/>
  <c r="I20" i="17"/>
  <c r="H20" i="17"/>
  <c r="U19" i="17"/>
  <c r="I19" i="17"/>
  <c r="H19" i="17"/>
  <c r="U18" i="17"/>
  <c r="I18" i="17"/>
  <c r="H18" i="17"/>
  <c r="U17" i="17"/>
  <c r="I17" i="17"/>
  <c r="H17" i="17"/>
  <c r="U16" i="17"/>
  <c r="I16" i="17"/>
  <c r="H16" i="17"/>
  <c r="U15" i="17"/>
  <c r="I15" i="17"/>
  <c r="H15" i="17"/>
  <c r="U14" i="17"/>
  <c r="I14" i="17"/>
  <c r="H14" i="17"/>
  <c r="U13" i="17"/>
  <c r="I13" i="17"/>
  <c r="H13" i="17"/>
  <c r="U12" i="17"/>
  <c r="I12" i="17"/>
  <c r="H12" i="17"/>
  <c r="U11" i="17"/>
  <c r="I11" i="17"/>
  <c r="H11" i="17"/>
  <c r="U10" i="17"/>
  <c r="I10" i="17"/>
  <c r="H10" i="17"/>
  <c r="U9" i="17"/>
  <c r="I9" i="17"/>
  <c r="H9" i="17"/>
  <c r="U8" i="17"/>
  <c r="J10" i="17" l="1"/>
  <c r="I30" i="17"/>
  <c r="H30" i="17"/>
  <c r="J9" i="17"/>
  <c r="J11" i="17"/>
  <c r="J12" i="17"/>
  <c r="J13" i="17"/>
  <c r="J14" i="17"/>
  <c r="J15" i="17"/>
  <c r="J16" i="17"/>
  <c r="J17" i="17"/>
  <c r="J18" i="17"/>
  <c r="J19" i="17"/>
  <c r="J20" i="17"/>
  <c r="J21" i="17"/>
  <c r="O12" i="17" l="1"/>
  <c r="R12" i="17" s="1"/>
  <c r="O21" i="17"/>
  <c r="R21" i="17" s="1"/>
  <c r="O9" i="17"/>
  <c r="O14" i="17"/>
  <c r="R14" i="17" s="1"/>
  <c r="O13" i="17"/>
  <c r="R13" i="17" s="1"/>
  <c r="R20" i="17"/>
  <c r="O19" i="17"/>
  <c r="R19" i="17" s="1"/>
  <c r="O11" i="17"/>
  <c r="R11" i="17" s="1"/>
  <c r="O18" i="17"/>
  <c r="R18" i="17" s="1"/>
  <c r="O17" i="17"/>
  <c r="R17" i="17" s="1"/>
  <c r="O16" i="17"/>
  <c r="R16" i="17" s="1"/>
  <c r="O15" i="17"/>
  <c r="R15" i="17" s="1"/>
  <c r="O10" i="17"/>
  <c r="R10" i="17" s="1"/>
  <c r="J30" i="17"/>
  <c r="O30" i="17" l="1"/>
  <c r="R9" i="17"/>
  <c r="R30" i="17"/>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<sst xmlns="http://schemas.openxmlformats.org/spreadsheetml/2006/main" count="2141" uniqueCount="850">
  <si>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</si>
  <si>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</si>
  <si>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</si>
  <si>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</si>
  <si>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</si>
  <si>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</si>
  <si>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</si>
  <si>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</si>
  <si>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</si>
  <si>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</si>
  <si>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</si>
  <si>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</si>
  <si>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</si>
  <si>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</si>
  <si>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</si>
  <si>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</si>
  <si>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</si>
  <si>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</si>
  <si>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</si>
  <si>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</si>
  <si>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</si>
  <si>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</si>
  <si>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</si>
  <si>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</si>
  <si>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</si>
  <si>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</si>
  <si>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</si>
  <si>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</si>
  <si>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</si>
  <si>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</si>
  <si>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</si>
  <si>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</si>
  <si>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</si>
  <si>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</si>
  <si>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</si>
  <si>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</si>
  <si>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</si>
  <si>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</si>
  <si>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</si>
  <si>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</si>
  <si>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</si>
  <si>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</si>
  <si>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</si>
  <si>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</si>
  <si>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</si>
  <si>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</si>
  <si>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</si>
  <si>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</si>
  <si>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</si>
  <si>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</si>
  <si>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</si>
  <si>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</si>
  <si>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</si>
  <si>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</si>
  <si>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</si>
  <si>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</si>
  <si>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</si>
  <si>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</si>
  <si>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</si>
  <si>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</si>
  <si>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</si>
  <si>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</si>
  <si>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</si>
  <si>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</si>
  <si>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</si>
  <si>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</si>
  <si>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</si>
  <si>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</si>
  <si>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</si>
  <si>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</si>
  <si>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</si>
  <si>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</si>
  <si>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</si>
  <si>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</si>
  <si>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</si>
  <si>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</si>
  <si>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</si>
  <si>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</si>
  <si>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</si>
  <si>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</si>
  <si>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</si>
  <si>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</si>
  <si>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</si>
  <si>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</si>
  <si>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</si>
  <si>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</si>
  <si>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</si>
  <si>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</si>
  <si>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</si>
  <si>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</si>
  <si>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</si>
  <si>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</si>
  <si>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</si>
  <si>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</si>
  <si>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</si>
  <si>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</si>
  <si>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</si>
  <si>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</si>
  <si>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</si>
  <si>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</si>
  <si>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</si>
  <si>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</si>
  <si>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</si>
  <si>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</si>
  <si>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</si>
  <si>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</si>
  <si>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</si>
  <si>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</si>
  <si>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</si>
  <si>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</si>
  <si>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</si>
  <si>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</si>
  <si>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</si>
  <si>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</si>
  <si>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</si>
  <si>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</si>
  <si>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</si>
  <si>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</si>
  <si>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</si>
  <si>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</si>
  <si>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</si>
  <si>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</si>
  <si>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</si>
  <si>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</si>
  <si>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</si>
  <si>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</si>
  <si>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</si>
  <si>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</si>
  <si>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</si>
  <si>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</si>
  <si>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</si>
  <si>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</si>
  <si>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</si>
  <si>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</si>
  <si>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</si>
  <si>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</si>
  <si>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</si>
  <si>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</si>
  <si>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</si>
  <si>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</si>
  <si>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</si>
  <si>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</si>
  <si>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</si>
  <si>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</si>
  <si>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</si>
  <si>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</si>
  <si>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</si>
  <si>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</si>
  <si>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</si>
  <si>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</si>
  <si>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</si>
  <si>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</si>
  <si>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</si>
  <si>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</si>
  <si>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</si>
  <si>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</si>
  <si>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</si>
  <si>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</si>
  <si>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</si>
  <si>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</si>
  <si>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</si>
  <si>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</si>
  <si>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</si>
  <si>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</si>
  <si>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</si>
  <si>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</si>
  <si>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</si>
  <si>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</si>
  <si>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</si>
  <si>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</si>
  <si>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</si>
  <si>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</si>
  <si>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</si>
  <si>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</si>
  <si>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</si>
  <si>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</si>
  <si>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</si>
  <si>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</si>
  <si>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</si>
  <si>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</si>
  <si>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</si>
  <si>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</si>
  <si>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</si>
  <si>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</si>
  <si>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</si>
  <si>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</si>
  <si>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</si>
  <si>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</si>
  <si>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</si>
  <si>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</si>
  <si>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</si>
  <si>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</si>
  <si>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</si>
  <si>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</si>
  <si>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</si>
  <si>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</si>
  <si>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</si>
  <si>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</si>
  <si>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</si>
  <si>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</si>
  <si>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</si>
  <si>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</si>
  <si>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</si>
  <si>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</si>
  <si>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</si>
  <si>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</si>
  <si>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</si>
  <si>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</si>
  <si>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</si>
  <si>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</si>
  <si>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</si>
  <si>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</si>
  <si>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</si>
  <si>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</si>
  <si>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</si>
  <si>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</si>
  <si>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</si>
  <si>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</si>
  <si>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</si>
  <si>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</si>
  <si>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</si>
  <si>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</si>
  <si>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</si>
  <si>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</si>
  <si>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</si>
  <si>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</si>
  <si>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</si>
  <si>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</si>
  <si>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</si>
  <si>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</si>
  <si>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</si>
  <si>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</si>
  <si>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</si>
  <si>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</si>
  <si>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</si>
  <si>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</si>
  <si>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</si>
  <si>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</si>
  <si>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</si>
  <si>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</si>
  <si>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</si>
  <si>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</si>
  <si>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</si>
  <si>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</si>
  <si>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</si>
  <si>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</si>
  <si>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</si>
  <si>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</si>
  <si>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</si>
  <si>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</si>
  <si>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</si>
  <si>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</si>
  <si>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</si>
  <si>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</si>
  <si>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</si>
  <si>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</si>
  <si>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</si>
  <si>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</si>
  <si>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</si>
  <si>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</si>
  <si>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</si>
  <si>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</si>
  <si>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</si>
  <si>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</si>
  <si>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</si>
  <si>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</si>
  <si>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</si>
  <si>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</si>
  <si>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</si>
  <si>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</si>
  <si>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</si>
  <si>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</si>
  <si>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</si>
  <si>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</si>
  <si>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</si>
  <si>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</si>
  <si>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</si>
  <si>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</si>
  <si>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</si>
  <si>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</si>
  <si>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</si>
  <si>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</si>
  <si>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</si>
  <si>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</si>
  <si>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</si>
  <si>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</si>
  <si>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</si>
  <si>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</si>
  <si>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</si>
  <si>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</si>
  <si>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</si>
  <si>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</si>
  <si>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</si>
  <si>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</si>
  <si>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</si>
  <si>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</si>
  <si>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</si>
  <si>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</si>
  <si>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</si>
  <si>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</si>
  <si>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</si>
  <si>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</si>
  <si>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</si>
  <si>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</si>
  <si>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</si>
  <si>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</si>
  <si>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</si>
  <si>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</si>
  <si>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</si>
  <si>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</si>
  <si>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</si>
  <si>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</si>
  <si>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</si>
  <si>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</si>
  <si>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</si>
  <si>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</si>
  <si>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</si>
  <si>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</si>
  <si>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</si>
  <si>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</si>
  <si>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</si>
  <si>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</si>
  <si>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</si>
  <si>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</si>
  <si>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</si>
  <si>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</si>
  <si>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</si>
  <si>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</si>
  <si>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</si>
  <si>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</si>
  <si>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</si>
  <si>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</si>
  <si>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</si>
  <si>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</si>
  <si>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</si>
  <si>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</si>
  <si>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</si>
  <si>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</si>
  <si>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</si>
  <si>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</si>
  <si>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</si>
  <si>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</si>
  <si>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</si>
  <si>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</si>
  <si>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</si>
  <si>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</si>
  <si>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</si>
  <si>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</si>
  <si>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</si>
  <si>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</si>
  <si>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</si>
  <si>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</si>
  <si>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</si>
  <si>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</si>
  <si>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</si>
  <si>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</si>
  <si>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</si>
  <si>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</si>
  <si>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</si>
  <si>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</si>
  <si>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</si>
  <si>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</si>
  <si>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</si>
  <si>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</si>
  <si>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</si>
  <si>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</si>
  <si>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</si>
  <si>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</si>
  <si>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</si>
  <si>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</si>
  <si>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</si>
  <si>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</si>
  <si>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</si>
  <si>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</si>
  <si>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</si>
  <si>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</si>
  <si>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</si>
  <si>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</si>
  <si>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</si>
  <si>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</si>
  <si>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</si>
  <si>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</si>
  <si>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</si>
  <si>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</si>
  <si>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</si>
  <si>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</si>
  <si>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</si>
  <si>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</si>
  <si>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</si>
  <si>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</si>
  <si>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</si>
  <si>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</si>
  <si>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</si>
  <si>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</si>
  <si>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</si>
  <si>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</si>
  <si>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</si>
  <si>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</si>
  <si>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</si>
  <si>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</si>
  <si>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</si>
  <si>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</si>
  <si>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</si>
  <si>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</si>
  <si>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</si>
  <si>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</si>
  <si>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</si>
  <si>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</si>
  <si>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</si>
  <si>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</si>
  <si>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</si>
  <si>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</si>
  <si>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</si>
  <si>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</si>
  <si>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</si>
  <si>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</si>
  <si>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</si>
  <si>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</si>
  <si>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</si>
  <si>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</si>
  <si>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</si>
  <si>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</si>
  <si>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</si>
  <si>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</si>
  <si>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</si>
  <si>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</si>
  <si>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</si>
  <si>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</si>
  <si>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</si>
  <si>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</si>
  <si>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</si>
  <si>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</si>
  <si>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</si>
  <si>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</si>
  <si>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</si>
  <si>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</si>
  <si>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</si>
  <si>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</si>
  <si>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</si>
  <si>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</si>
  <si>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</si>
  <si>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</si>
  <si>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</si>
  <si>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</si>
  <si>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</si>
  <si>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</si>
  <si>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</si>
  <si>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</si>
  <si>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</si>
  <si>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</si>
  <si>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</si>
  <si>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</si>
  <si>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</si>
  <si>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</si>
  <si>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</si>
  <si>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</si>
  <si>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</si>
  <si>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</si>
  <si>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</si>
  <si>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</si>
  <si>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</si>
  <si>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</si>
  <si>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</si>
  <si>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</si>
  <si>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</si>
  <si>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</si>
  <si>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</si>
  <si>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</si>
  <si>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</si>
  <si>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</si>
  <si>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</si>
  <si>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</si>
  <si>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</si>
  <si>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</si>
  <si>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</si>
  <si>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</si>
  <si>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</si>
  <si>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</si>
  <si>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</si>
  <si>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</si>
  <si>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</si>
  <si>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</si>
  <si>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</si>
  <si>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</si>
  <si>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</si>
  <si>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</si>
  <si>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</si>
  <si>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</si>
  <si>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</si>
  <si>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</si>
  <si>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</si>
  <si>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</si>
  <si>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</si>
  <si>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</si>
  <si>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</si>
  <si>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</si>
  <si>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</si>
  <si>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</si>
  <si>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</si>
  <si>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</si>
  <si>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</si>
  <si>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</si>
  <si>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</si>
  <si>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</si>
  <si>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</si>
  <si>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</si>
  <si>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</si>
  <si>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</si>
  <si>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</si>
  <si>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</si>
  <si>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</si>
  <si>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</si>
  <si>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</si>
  <si>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</si>
  <si>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</si>
  <si>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</si>
  <si>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</si>
  <si>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</si>
  <si>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</si>
  <si>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</si>
  <si>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</si>
  <si>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</si>
  <si>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</si>
  <si>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</si>
  <si>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</si>
  <si>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</si>
  <si>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</si>
  <si>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</si>
  <si>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</si>
  <si>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</si>
  <si>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</si>
  <si>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</si>
  <si>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</si>
  <si>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</si>
  <si>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</si>
  <si>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</si>
  <si>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</si>
  <si>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</si>
  <si>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</si>
  <si>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</si>
  <si>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</si>
  <si>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</si>
  <si>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</si>
  <si>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</si>
  <si>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</si>
  <si>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</si>
  <si>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</si>
  <si>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</si>
  <si>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</si>
  <si>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</si>
  <si>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</si>
  <si>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</si>
  <si>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</si>
  <si>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</si>
  <si>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</si>
  <si>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</si>
  <si>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</si>
  <si>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</si>
  <si>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</si>
  <si>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</si>
  <si>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</si>
  <si>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</si>
  <si>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</si>
  <si>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</si>
  <si>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</si>
  <si>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</si>
  <si>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</si>
  <si>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</si>
  <si>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</si>
  <si>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</si>
  <si>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</si>
  <si>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</si>
  <si>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</si>
  <si>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</si>
  <si>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</si>
  <si>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</si>
  <si>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</si>
  <si>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</si>
  <si>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</si>
  <si>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</si>
  <si>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</si>
  <si>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</si>
  <si>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</si>
  <si>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</si>
  <si>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</si>
  <si>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</si>
  <si>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</si>
  <si>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</si>
  <si>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</si>
  <si>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</si>
  <si>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</si>
  <si>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</si>
  <si>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</si>
  <si>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</si>
  <si>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</si>
  <si>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</si>
  <si>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</si>
  <si>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</si>
  <si>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</si>
  <si>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</si>
  <si>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</si>
  <si>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</si>
  <si>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</si>
  <si>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</si>
  <si>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</si>
  <si>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</si>
  <si>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</si>
  <si>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</si>
  <si>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</si>
  <si>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</si>
  <si>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</si>
  <si>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</si>
  <si>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</si>
  <si>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</si>
  <si>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</si>
  <si>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</si>
  <si>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</si>
  <si>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</si>
  <si>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</si>
  <si>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</si>
  <si>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</si>
  <si>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</si>
  <si>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</si>
  <si>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</si>
  <si>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</si>
  <si>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</si>
  <si>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</si>
  <si>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</si>
  <si>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</si>
  <si>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</si>
  <si>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</si>
  <si>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</si>
  <si>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</si>
  <si>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</si>
  <si>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</si>
  <si>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</si>
  <si>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</si>
  <si>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</si>
  <si>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</si>
  <si>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</si>
  <si>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</si>
  <si>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</si>
  <si>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</si>
  <si>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</si>
  <si>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</si>
  <si>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</si>
  <si>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</si>
  <si>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</si>
  <si>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</si>
  <si>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</si>
  <si>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</si>
  <si>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</si>
  <si>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</si>
  <si>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</si>
  <si>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</si>
  <si>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</si>
  <si>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</si>
  <si>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</si>
  <si>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</si>
  <si>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</si>
  <si>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</si>
  <si>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</si>
  <si>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</si>
  <si>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</si>
  <si>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</si>
  <si>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</si>
  <si>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</si>
  <si>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</si>
  <si>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</si>
  <si>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</si>
  <si>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</si>
  <si>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</si>
  <si>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</si>
  <si>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</si>
  <si>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</si>
  <si>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</si>
  <si>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</si>
  <si>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</si>
  <si>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</si>
  <si>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</si>
  <si>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</si>
  <si>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</si>
  <si>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</si>
  <si>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</si>
  <si>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</si>
  <si>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</si>
  <si>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</si>
  <si>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</si>
  <si>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</si>
  <si>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</si>
  <si>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</si>
  <si>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</si>
  <si>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</si>
  <si>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</si>
  <si>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</si>
  <si>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</si>
  <si>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</si>
  <si>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</si>
  <si>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</si>
  <si>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</si>
  <si>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</si>
  <si>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</si>
  <si>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</si>
  <si>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</si>
  <si>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</si>
  <si>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</si>
  <si>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</si>
  <si>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</si>
  <si>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</si>
  <si>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</si>
  <si>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</si>
  <si>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</si>
  <si>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</si>
  <si>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</si>
  <si>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</si>
  <si>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</si>
  <si>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</si>
  <si>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</si>
  <si>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</si>
  <si>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</si>
  <si>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</si>
  <si>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</si>
  <si>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</si>
  <si>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</si>
  <si>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</si>
  <si>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</si>
  <si>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</si>
  <si>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</si>
  <si>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</si>
  <si>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</si>
  <si>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</si>
  <si>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</si>
  <si>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</si>
  <si>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</si>
  <si>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新型コロナウイルス感染症を疑う患者受入れのための救急・周産期・小児医療体制確保事業</t>
    <rPh sb="39" eb="41">
      <t>ジギョウ</t>
    </rPh>
    <phoneticPr fontId="32"/>
  </si>
  <si>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</si>
  <si>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</si>
  <si>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</si>
  <si>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</si>
  <si>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</si>
  <si>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</si>
  <si>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</si>
  <si>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</si>
  <si>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</si>
  <si>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</si>
  <si>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</si>
  <si>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</si>
  <si>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</si>
  <si>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</si>
  <si>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</si>
  <si>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</si>
  <si>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</si>
  <si>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</si>
  <si>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</si>
  <si>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</si>
  <si>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</si>
  <si>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</si>
  <si>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</si>
  <si>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</si>
  <si>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</si>
  <si>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</si>
  <si>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</si>
  <si>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</si>
  <si>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</si>
  <si>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</si>
  <si>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</si>
  <si>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</si>
  <si>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</si>
  <si>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</si>
  <si>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</si>
  <si>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</si>
  <si>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</si>
  <si>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</si>
  <si>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</si>
  <si>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</si>
  <si>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</si>
  <si>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</si>
  <si>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</si>
  <si>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</si>
  <si>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（別紙１－１～１－３）</t>
    <phoneticPr fontId="2"/>
  </si>
  <si>
    <t>（別紙１～１－３）</t>
    <rPh sb="1" eb="3">
      <t>ベッシ</t>
    </rPh>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</si>
  <si>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</si>
  <si>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</si>
  <si>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</si>
  <si>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</si>
  <si>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</si>
  <si>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</si>
  <si>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</si>
  <si>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</si>
  <si>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</si>
  <si>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（15）新型コロナウイルス感染症重点医療機関体制整備事業実施計画（令和５年４月１日から５月７日まで）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6" eb="47">
      <t>ニチ</t>
    </rPh>
    <phoneticPr fontId="2"/>
  </si>
  <si>
    <t>（15）新型コロナウイルス感染症重点医療機関体制整備事業実績（令和５年４月１日から５月７日まで）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42" eb="43">
      <t>ガツ</t>
    </rPh>
    <rPh sb="44" eb="45">
      <t>ニチ</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</si>
  <si>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</si>
  <si>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</si>
  <si>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号・厚生労働省発健康    第  号・厚生労働省発薬生    第  号をもって交付決定を受けた令和５年度新型コロナウイルス感染症緊急包括支援交付金（医療分）に係る消費税及び地方消費税に係る仕入控除税額については、次のとおり報告する。</t>
    <rPh sb="99" eb="101">
      <t>イリョウ</t>
    </rPh>
    <rPh sb="101" eb="102">
      <t>ブン</t>
    </rPh>
    <phoneticPr fontId="2"/>
  </si>
  <si>
    <t>　　　年　　月　　日厚生労働省発医政    第  号・厚生労働省発健康    第  号・厚生労働省発薬生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94" eb="96">
      <t>イリョウ</t>
    </rPh>
    <rPh sb="96" eb="97">
      <t>ブン</t>
    </rPh>
    <phoneticPr fontId="2"/>
  </si>
  <si>
    <t>都道府県名　　</t>
    <rPh sb="0" eb="4">
      <t>トドウフケン</t>
    </rPh>
    <phoneticPr fontId="2"/>
  </si>
  <si>
    <t>うち国庫所要額</t>
    <rPh sb="2" eb="4">
      <t>コッコ</t>
    </rPh>
    <rPh sb="4" eb="6">
      <t>ショヨウ</t>
    </rPh>
    <rPh sb="6" eb="7">
      <t>ガク</t>
    </rPh>
    <phoneticPr fontId="2"/>
  </si>
  <si>
    <t>（L)=(I)*(K)or(J)</t>
    <phoneticPr fontId="2"/>
  </si>
  <si>
    <t>既交付決定額</t>
    <rPh sb="0" eb="1">
      <t>キ</t>
    </rPh>
    <rPh sb="1" eb="3">
      <t>コウフ</t>
    </rPh>
    <rPh sb="3" eb="5">
      <t>ケッテイ</t>
    </rPh>
    <rPh sb="5" eb="6">
      <t>ガク</t>
    </rPh>
    <phoneticPr fontId="2"/>
  </si>
  <si>
    <t>うち
国庫所要額</t>
    <rPh sb="3" eb="5">
      <t>コッコ</t>
    </rPh>
    <rPh sb="5" eb="7">
      <t>ショヨウ</t>
    </rPh>
    <rPh sb="7" eb="8">
      <t>ガク</t>
    </rPh>
    <phoneticPr fontId="2"/>
  </si>
  <si>
    <t>うち国庫所要額</t>
    <rPh sb="4" eb="6">
      <t>ショヨウ</t>
    </rPh>
    <phoneticPr fontId="2"/>
  </si>
  <si>
    <t>交付決定額</t>
    <rPh sb="0" eb="2">
      <t>コウフ</t>
    </rPh>
    <rPh sb="2" eb="5">
      <t>ケッテイガク</t>
    </rPh>
    <phoneticPr fontId="2"/>
  </si>
  <si>
    <t>うち交付金</t>
    <rPh sb="2" eb="5">
      <t>コウフキン</t>
    </rPh>
    <phoneticPr fontId="2"/>
  </si>
  <si>
    <t>（1）新型コロナウイルス感染症に関する相談窓口設置事業</t>
    <rPh sb="3" eb="5">
      <t>シンガタ</t>
    </rPh>
    <rPh sb="12" eb="15">
      <t>カンセンショウ</t>
    </rPh>
    <rPh sb="16" eb="17">
      <t>カン</t>
    </rPh>
    <rPh sb="19" eb="21">
      <t>ソウダン</t>
    </rPh>
    <rPh sb="21" eb="23">
      <t>マドグチ</t>
    </rPh>
    <rPh sb="23" eb="25">
      <t>セッチ</t>
    </rPh>
    <rPh sb="25" eb="27">
      <t>ジギョウ</t>
    </rPh>
    <phoneticPr fontId="1"/>
  </si>
  <si>
    <t>（2）新型コロナウイルス感染症対策事業</t>
    <rPh sb="15" eb="17">
      <t>タイサク</t>
    </rPh>
    <rPh sb="17" eb="19">
      <t>ジギョウ</t>
    </rPh>
    <phoneticPr fontId="1"/>
  </si>
  <si>
    <t>（3）新型コロナウイルス感染症患者等入院医療機関等設備整備事業（旧新型コロナウイルス感染症患者等入院医療機関設備整備事業）</t>
    <rPh sb="17" eb="18">
      <t>トウ</t>
    </rPh>
    <rPh sb="18" eb="20">
      <t>ニュウイン</t>
    </rPh>
    <rPh sb="20" eb="22">
      <t>イリョウ</t>
    </rPh>
    <rPh sb="22" eb="24">
      <t>キカン</t>
    </rPh>
    <rPh sb="24" eb="25">
      <t>トウ</t>
    </rPh>
    <rPh sb="25" eb="27">
      <t>セツビ</t>
    </rPh>
    <rPh sb="27" eb="29">
      <t>セイビ</t>
    </rPh>
    <rPh sb="29" eb="31">
      <t>ジギョウ</t>
    </rPh>
    <phoneticPr fontId="1"/>
  </si>
  <si>
    <t>（4）外来対応医療機関設備整備事業（旧帰国者・接触者外来等設備整備事業）</t>
    <rPh sb="11" eb="13">
      <t>セツビ</t>
    </rPh>
    <rPh sb="13" eb="15">
      <t>セイビ</t>
    </rPh>
    <rPh sb="15" eb="17">
      <t>ジギョウ</t>
    </rPh>
    <phoneticPr fontId="1"/>
  </si>
  <si>
    <t>（5）感染症検査機関等設備整備事業</t>
    <rPh sb="3" eb="6">
      <t>カンセンショウ</t>
    </rPh>
    <rPh sb="6" eb="8">
      <t>ケンサ</t>
    </rPh>
    <rPh sb="8" eb="10">
      <t>キカン</t>
    </rPh>
    <rPh sb="10" eb="11">
      <t>トウ</t>
    </rPh>
    <rPh sb="15" eb="17">
      <t>ジギョウ</t>
    </rPh>
    <phoneticPr fontId="1"/>
  </si>
  <si>
    <t>（6）感染症対策専門家派遣等事業</t>
    <phoneticPr fontId="2"/>
  </si>
  <si>
    <t>（7）新型コロナウイルス重症患者を診療する医療従事者派遣体制の確保事業</t>
    <phoneticPr fontId="2"/>
  </si>
  <si>
    <t>（8）DMAT・DPAT等医療チーム派遣事業</t>
    <phoneticPr fontId="2"/>
  </si>
  <si>
    <t>（9）新型コロナウイルスに感染した医師等にかわり診療等を行う医師等派遣体制の確保事業</t>
    <rPh sb="19" eb="20">
      <t>トウ</t>
    </rPh>
    <rPh sb="26" eb="27">
      <t>トウ</t>
    </rPh>
    <rPh sb="32" eb="33">
      <t>トウ</t>
    </rPh>
    <phoneticPr fontId="2"/>
  </si>
  <si>
    <t>（10）医療搬送体制等確保事業</t>
    <phoneticPr fontId="2"/>
  </si>
  <si>
    <t>（11）ヘリコプター患者搬送体制整備事業</t>
    <phoneticPr fontId="2"/>
  </si>
  <si>
    <t>（12）新型コロナウイルス感染症の影響に対応した医療機関の地域医療支援体制構築事業</t>
    <rPh sb="15" eb="16">
      <t>ショウ</t>
    </rPh>
    <phoneticPr fontId="2"/>
  </si>
  <si>
    <t>（13）新型コロナウイルス感染症により休業等となった医療機関等に対する継続・再開支援事業</t>
    <rPh sb="15" eb="16">
      <t>ショウ</t>
    </rPh>
    <rPh sb="30" eb="31">
      <t>トウ</t>
    </rPh>
    <rPh sb="35" eb="37">
      <t>ケイゾク</t>
    </rPh>
    <phoneticPr fontId="1"/>
  </si>
  <si>
    <t>（14）医療機関における新型コロナウイルス感染症の外国人患者受入れのための設備整備事業</t>
    <phoneticPr fontId="2"/>
  </si>
  <si>
    <t>（18）新型コロナウイルス感染症患者等入院医療機関における外国人患者の受入れ体制確保事業（旧新型コロナウイルス感染症患者等入院医療機関等における外国人患者の受入れ体制確保事業）</t>
    <rPh sb="67" eb="68">
      <t>トウ</t>
    </rPh>
    <phoneticPr fontId="2"/>
  </si>
  <si>
    <t>（19）新型コロナウイルス感染症重症患者に対応する医療従事者養成研修事業</t>
    <rPh sb="13" eb="16">
      <t>カンセンショウ</t>
    </rPh>
    <phoneticPr fontId="2"/>
  </si>
  <si>
    <t>（20）外来対応医療機関確保事業</t>
    <phoneticPr fontId="2"/>
  </si>
  <si>
    <t>（1）新型コロナウイルス感染症に関する相談窓口設置事業</t>
    <phoneticPr fontId="2"/>
  </si>
  <si>
    <t>（2）新型コロナウイルス感染症対策事業</t>
    <phoneticPr fontId="2"/>
  </si>
  <si>
    <t>（3）新型コロナウイルス感染症患者等入院医療機関等設備整備事業（旧新型コロナウイルス感染症患者等入院医療機関設備整備事業）</t>
    <phoneticPr fontId="2"/>
  </si>
  <si>
    <t>（4）外来対応医療機関設備整備事業（旧帰国者・接触者外来等設備整備事業）</t>
    <phoneticPr fontId="2"/>
  </si>
  <si>
    <t>（5）感染症検査機関等設備整備事業</t>
    <phoneticPr fontId="2"/>
  </si>
  <si>
    <t>（9）新型コロナウイルスに感染した医師等にかわり診療等を行う医師等派遣体制の確保事業</t>
    <phoneticPr fontId="2"/>
  </si>
  <si>
    <t>（12）新型コロナウイルス感染症の影響に対応した医療機関の地域医療支援体制構築事業</t>
    <phoneticPr fontId="2"/>
  </si>
  <si>
    <t>（13）新型コロナウイルス感染症により休業等となった医療機関等に対する継続・再開支援事業</t>
    <phoneticPr fontId="2"/>
  </si>
  <si>
    <t>（16）新型コロナウイルス感染症重点医療機関等設備整備事業</t>
    <phoneticPr fontId="2"/>
  </si>
  <si>
    <t>（17）新型コロナウイルス感染症を疑う患者受入れのための救急・周産期・小児医療体制確保事業</t>
    <phoneticPr fontId="2"/>
  </si>
  <si>
    <t>（21）令和４年度新型コロナウイルスワクチン接種体制支援等事業</t>
    <phoneticPr fontId="2"/>
  </si>
  <si>
    <t>（22）令和４年度新型コロナウイルス感染症緊急包括支援交付金（医療分）事業</t>
    <phoneticPr fontId="2"/>
  </si>
  <si>
    <r>
      <t>２　</t>
    </r>
    <r>
      <rPr>
        <sz val="11"/>
        <rFont val="ＭＳ 明朝"/>
        <family val="1"/>
        <charset val="128"/>
      </rPr>
      <t>新型コロナウイルス感染症緊急包括支援交付金（医療分）に関する事業実績</t>
    </r>
    <rPh sb="24" eb="26">
      <t>イリョウ</t>
    </rPh>
    <rPh sb="26" eb="27">
      <t>ブン</t>
    </rPh>
    <rPh sb="34" eb="36">
      <t>ジッセキ</t>
    </rPh>
    <phoneticPr fontId="2"/>
  </si>
  <si>
    <t>（L)=(I)*(K)or(J)</t>
  </si>
  <si>
    <t>うち、第1-1号様式の別紙2国庫所要額L欄の合計　金　　　　円（A）</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</si>
  <si>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うち、第1-2号様式の別紙2国庫所要額L欄の合計　金　　　　円（B）</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</si>
  <si>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金　　　　　　　円（A+B）</t>
    <phoneticPr fontId="2"/>
  </si>
  <si>
    <t>備　考
※事業実施期間を記載ください
（例）R5.4.1～R5.5.7</t>
    <rPh sb="0" eb="1">
      <t>ソナエ</t>
    </rPh>
    <rPh sb="2" eb="3">
      <t>コウ</t>
    </rPh>
    <rPh sb="5" eb="7">
      <t>ジギョウ</t>
    </rPh>
    <rPh sb="7" eb="9">
      <t>ジッシ</t>
    </rPh>
    <rPh sb="9" eb="11">
      <t>キカン</t>
    </rPh>
    <rPh sb="12" eb="14">
      <t>キサイ</t>
    </rPh>
    <rPh sb="20" eb="21">
      <t>レイ</t>
    </rPh>
    <phoneticPr fontId="2"/>
  </si>
  <si>
    <t>特定機能病院等</t>
    <rPh sb="0" eb="2">
      <t>トクテイ</t>
    </rPh>
    <rPh sb="2" eb="4">
      <t>キノウ</t>
    </rPh>
    <rPh sb="4" eb="6">
      <t>ビョウイン</t>
    </rPh>
    <rPh sb="6" eb="7">
      <t>トウ</t>
    </rPh>
    <phoneticPr fontId="2"/>
  </si>
  <si>
    <t>（３）上記以外の病床</t>
    <rPh sb="3" eb="5">
      <t>ジョウキ</t>
    </rPh>
    <rPh sb="5" eb="7">
      <t>イガイ</t>
    </rPh>
    <rPh sb="8" eb="10">
      <t>ビョウショウ</t>
    </rPh>
    <phoneticPr fontId="32"/>
  </si>
  <si>
    <t>　①の空床</t>
    <rPh sb="3" eb="5">
      <t>クウショウ</t>
    </rPh>
    <phoneticPr fontId="2"/>
  </si>
  <si>
    <t>（15）新型コロナウイルス感染症院内感染発生医療機関支援事業（旧新型コロナウイルス感染症重点医療機関体制整備事業）実施計画（令和５年10月１日以降）</t>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57" eb="59">
      <t>ジッシ</t>
    </rPh>
    <rPh sb="59" eb="61">
      <t>ケイカク</t>
    </rPh>
    <rPh sb="62" eb="64">
      <t>レイワ</t>
    </rPh>
    <rPh sb="65" eb="66">
      <t>ネン</t>
    </rPh>
    <rPh sb="68" eb="69">
      <t>ガツ</t>
    </rPh>
    <rPh sb="70" eb="71">
      <t>ニチ</t>
    </rPh>
    <rPh sb="71" eb="73">
      <t>イコウ</t>
    </rPh>
    <phoneticPr fontId="2"/>
  </si>
  <si>
    <t>（15）新型コロナウイルス感染症院内感染発生医療機関支援事業（旧新型コロナウイルス感染症重点医療機関体制整備事業）実績（令和５年10月１日以降）</t>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57" eb="59">
      <t>ジッセキ</t>
    </rPh>
    <rPh sb="60" eb="62">
      <t>レイワ</t>
    </rPh>
    <rPh sb="63" eb="64">
      <t>ネン</t>
    </rPh>
    <rPh sb="66" eb="67">
      <t>ガツ</t>
    </rPh>
    <rPh sb="68" eb="69">
      <t>ニチ</t>
    </rPh>
    <rPh sb="69" eb="71">
      <t>イコウ</t>
    </rPh>
    <phoneticPr fontId="2"/>
  </si>
  <si>
    <t>その他医療機関</t>
    <rPh sb="2" eb="3">
      <t>タ</t>
    </rPh>
    <rPh sb="3" eb="5">
      <t>イリョウ</t>
    </rPh>
    <rPh sb="5" eb="7">
      <t>キカン</t>
    </rPh>
    <phoneticPr fontId="2"/>
  </si>
  <si>
    <t>　②の休床</t>
    <rPh sb="3" eb="5">
      <t>キュウショウ</t>
    </rPh>
    <phoneticPr fontId="2"/>
  </si>
  <si>
    <t>（４）確保病床以外の病床</t>
    <rPh sb="3" eb="5">
      <t>カクホ</t>
    </rPh>
    <rPh sb="5" eb="7">
      <t>ビョウショウ</t>
    </rPh>
    <rPh sb="7" eb="9">
      <t>イガイ</t>
    </rPh>
    <rPh sb="10" eb="12">
      <t>ビョウショウ</t>
    </rPh>
    <phoneticPr fontId="32"/>
  </si>
  <si>
    <t>（15）新型コロナウイルス感染症院内感染発生医療機関支援事業
（旧新型コロナウイルス感染症重点医療機関体制整備事業）</t>
    <phoneticPr fontId="2"/>
  </si>
  <si>
    <t>（15）新型コロナウイルス感染症重点医療機関体制整備事業実施計画（令和５年５月８日から９月30日まで）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7" eb="48">
      <t>ニチ</t>
    </rPh>
    <phoneticPr fontId="2"/>
  </si>
  <si>
    <t>（15）新型コロナウイルス感染症重点医療機関体制整備事業実績（令和５年５月８日から９月30日まで）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</si>
</sst>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555">
    <xf numFmtId="0" fontId="0" fillId="0" borderId="0" xfId="0"/>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Alignment="1">
      <alignment horizontal="centerContinuous" vertical="center"/>
    </xf>
    <xf numFmtId="0" fontId="7" fillId="2" borderId="0" xfId="0" applyFont="1" applyFill="1" applyAlignment="1">
      <alignment horizontal="right" vertical="center"/>
    </xf>
    <xf numFmtId="0" fontId="7" fillId="0" borderId="1" xfId="0" applyFont="1" applyBorder="1" applyAlignment="1">
      <alignment horizontal="center" vertical="center"/>
    </xf>
    <xf numFmtId="0" fontId="7" fillId="0" borderId="0" xfId="0" applyFont="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7" xfId="0" applyFont="1" applyBorder="1" applyAlignment="1">
      <alignment vertical="center" wrapText="1"/>
    </xf>
    <xf numFmtId="3" fontId="7" fillId="0" borderId="6" xfId="0" applyNumberFormat="1" applyFont="1" applyBorder="1" applyAlignment="1">
      <alignment vertical="center"/>
    </xf>
    <xf numFmtId="178" fontId="7" fillId="0" borderId="1" xfId="0" applyNumberFormat="1" applyFont="1" applyBorder="1" applyAlignment="1">
      <alignment vertical="center" wrapText="1"/>
    </xf>
    <xf numFmtId="178" fontId="7" fillId="0" borderId="7" xfId="0" applyNumberFormat="1" applyFont="1" applyBorder="1" applyAlignment="1">
      <alignment vertical="center" wrapText="1"/>
    </xf>
    <xf numFmtId="178" fontId="7" fillId="0" borderId="14" xfId="0" applyNumberFormat="1" applyFont="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Border="1" applyAlignment="1">
      <alignment vertical="center" wrapText="1"/>
    </xf>
    <xf numFmtId="12" fontId="7" fillId="0" borderId="6" xfId="0" quotePrefix="1" applyNumberFormat="1" applyFont="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vertical="center"/>
    </xf>
    <xf numFmtId="0" fontId="7" fillId="0" borderId="0" xfId="0" applyFont="1" applyAlignment="1">
      <alignment wrapText="1"/>
    </xf>
    <xf numFmtId="3" fontId="7" fillId="0" borderId="7"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9" xfId="0" applyFont="1" applyBorder="1" applyAlignment="1">
      <alignment horizontal="center" vertical="center"/>
    </xf>
    <xf numFmtId="179"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0" fontId="7" fillId="0" borderId="6" xfId="0" applyFont="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7" fillId="0" borderId="14" xfId="0" applyFont="1" applyBorder="1" applyAlignment="1">
      <alignment vertical="center" wrapText="1"/>
    </xf>
    <xf numFmtId="3" fontId="7" fillId="0" borderId="9" xfId="0" applyNumberFormat="1" applyFont="1" applyBorder="1" applyAlignment="1">
      <alignment vertical="center" wrapText="1"/>
    </xf>
    <xf numFmtId="0" fontId="7" fillId="0" borderId="6" xfId="0" applyFont="1" applyBorder="1" applyAlignment="1">
      <alignment vertical="center"/>
    </xf>
    <xf numFmtId="3" fontId="7" fillId="0" borderId="9" xfId="0" applyNumberFormat="1" applyFont="1" applyBorder="1" applyAlignment="1">
      <alignment vertical="center"/>
    </xf>
    <xf numFmtId="0" fontId="4" fillId="0" borderId="0" xfId="0" applyFont="1" applyAlignment="1">
      <alignment horizontal="left" vertical="center"/>
    </xf>
    <xf numFmtId="178" fontId="7" fillId="0" borderId="6" xfId="0" applyNumberFormat="1" applyFont="1" applyBorder="1" applyAlignment="1">
      <alignment vertical="center" wrapText="1"/>
    </xf>
    <xf numFmtId="177" fontId="4"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20" fontId="10" fillId="0" borderId="0" xfId="2" applyNumberFormat="1"/>
    <xf numFmtId="0" fontId="18"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Border="1" applyAlignment="1">
      <alignment vertical="center" wrapText="1"/>
    </xf>
    <xf numFmtId="0" fontId="21" fillId="0" borderId="0" xfId="0" applyFont="1" applyAlignment="1">
      <alignment horizontal="center" vertical="center" wrapText="1"/>
    </xf>
    <xf numFmtId="0" fontId="20" fillId="0" borderId="35" xfId="0" applyFont="1" applyBorder="1" applyAlignment="1">
      <alignment vertical="center" wrapText="1"/>
    </xf>
    <xf numFmtId="0" fontId="7" fillId="0" borderId="1" xfId="0" applyFont="1" applyBorder="1" applyAlignment="1">
      <alignment vertical="center"/>
    </xf>
    <xf numFmtId="0" fontId="19"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Border="1" applyAlignment="1">
      <alignment horizontal="center" vertical="center"/>
    </xf>
    <xf numFmtId="0" fontId="13" fillId="0" borderId="22" xfId="2" applyFont="1" applyBorder="1" applyAlignment="1">
      <alignment horizontal="center" vertical="center"/>
    </xf>
    <xf numFmtId="0" fontId="13" fillId="0" borderId="1" xfId="2" applyFont="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Border="1" applyAlignment="1">
      <alignment horizontal="center" vertical="center"/>
    </xf>
    <xf numFmtId="0" fontId="13" fillId="0" borderId="37" xfId="2" applyFont="1" applyBorder="1" applyAlignment="1">
      <alignment horizontal="center" vertical="center"/>
    </xf>
    <xf numFmtId="0" fontId="0" fillId="0" borderId="23" xfId="0" applyBorder="1" applyAlignment="1">
      <alignment horizontal="left" vertical="center" wrapText="1"/>
    </xf>
    <xf numFmtId="0" fontId="11" fillId="0" borderId="19" xfId="0" applyFont="1" applyBorder="1" applyAlignment="1">
      <alignment horizontal="center" vertical="center" wrapText="1"/>
    </xf>
    <xf numFmtId="0" fontId="0" fillId="0" borderId="26" xfId="0" applyBorder="1" applyAlignment="1">
      <alignment horizontal="left" vertical="center" wrapText="1"/>
    </xf>
    <xf numFmtId="0" fontId="11"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3" fillId="0" borderId="29" xfId="0" applyFont="1" applyBorder="1" applyAlignment="1">
      <alignment horizontal="center" vertical="center" wrapText="1"/>
    </xf>
    <xf numFmtId="0" fontId="22" fillId="0" borderId="30" xfId="0" applyFont="1" applyBorder="1" applyAlignment="1">
      <alignment horizontal="left" vertical="center" wrapText="1"/>
    </xf>
    <xf numFmtId="0" fontId="23" fillId="0" borderId="31" xfId="0" applyFont="1" applyBorder="1" applyAlignment="1">
      <alignment horizontal="center" vertical="center" wrapText="1"/>
    </xf>
    <xf numFmtId="0" fontId="0" fillId="0" borderId="20" xfId="0" applyBorder="1" applyAlignment="1">
      <alignment horizontal="left" vertical="center" wrapText="1"/>
    </xf>
    <xf numFmtId="0" fontId="11" fillId="0" borderId="36"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38" fontId="7" fillId="0" borderId="0" xfId="1" applyFont="1" applyFill="1" applyBorder="1" applyAlignment="1">
      <alignment vertical="center"/>
    </xf>
    <xf numFmtId="0" fontId="7" fillId="0" borderId="8" xfId="0" applyFont="1" applyBorder="1" applyAlignment="1">
      <alignment horizontal="center" vertical="center"/>
    </xf>
    <xf numFmtId="0" fontId="7" fillId="0" borderId="4" xfId="0" applyFont="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Border="1" applyAlignment="1">
      <alignment vertical="center" wrapText="1"/>
    </xf>
    <xf numFmtId="3" fontId="7" fillId="0" borderId="38" xfId="0" applyNumberFormat="1" applyFont="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ill="1" applyBorder="1" applyAlignment="1">
      <alignment vertical="center" wrapText="1"/>
    </xf>
    <xf numFmtId="0" fontId="20" fillId="16" borderId="35" xfId="0" applyFont="1" applyFill="1" applyBorder="1" applyAlignment="1">
      <alignment vertical="center" wrapText="1"/>
    </xf>
    <xf numFmtId="0" fontId="0" fillId="16" borderId="30" xfId="0"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1" fillId="0" borderId="39" xfId="0" applyFont="1" applyBorder="1" applyAlignment="1">
      <alignment horizontal="center" vertical="center" wrapText="1"/>
    </xf>
    <xf numFmtId="0" fontId="20" fillId="0" borderId="40" xfId="0" applyFont="1" applyBorder="1" applyAlignment="1">
      <alignment vertical="center" wrapText="1"/>
    </xf>
    <xf numFmtId="178" fontId="7" fillId="0" borderId="13" xfId="0" applyNumberFormat="1" applyFont="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Border="1" applyAlignment="1">
      <alignment vertical="center" wrapText="1"/>
    </xf>
    <xf numFmtId="3" fontId="7" fillId="0" borderId="0" xfId="0" applyNumberFormat="1" applyFont="1" applyAlignment="1">
      <alignment vertical="center" wrapText="1"/>
    </xf>
    <xf numFmtId="179" fontId="7" fillId="2" borderId="7" xfId="0" applyNumberFormat="1" applyFont="1" applyFill="1" applyBorder="1" applyAlignment="1">
      <alignment horizontal="center" vertical="center" wrapText="1"/>
    </xf>
    <xf numFmtId="0" fontId="26" fillId="0" borderId="0" xfId="0" applyFont="1" applyAlignment="1">
      <alignment vertical="center"/>
    </xf>
    <xf numFmtId="12" fontId="7" fillId="0" borderId="1" xfId="0" quotePrefix="1" applyNumberFormat="1" applyFont="1" applyBorder="1" applyAlignment="1">
      <alignment horizontal="center" vertical="center" wrapText="1"/>
    </xf>
    <xf numFmtId="3" fontId="7" fillId="0" borderId="13" xfId="0" applyNumberFormat="1" applyFont="1" applyBorder="1" applyAlignment="1">
      <alignment vertical="center" wrapText="1"/>
    </xf>
    <xf numFmtId="179" fontId="7" fillId="0" borderId="13" xfId="0" applyNumberFormat="1" applyFont="1" applyBorder="1" applyAlignment="1">
      <alignment vertical="center" wrapText="1"/>
    </xf>
    <xf numFmtId="12" fontId="7" fillId="0" borderId="38" xfId="0" quotePrefix="1" applyNumberFormat="1" applyFont="1" applyBorder="1" applyAlignment="1">
      <alignment horizontal="center" vertical="center" wrapText="1"/>
    </xf>
    <xf numFmtId="3" fontId="7" fillId="0" borderId="41" xfId="0" applyNumberFormat="1" applyFont="1" applyBorder="1" applyAlignment="1">
      <alignment vertical="center" wrapText="1"/>
    </xf>
    <xf numFmtId="179" fontId="7" fillId="0" borderId="41" xfId="0" applyNumberFormat="1" applyFont="1" applyBorder="1" applyAlignment="1">
      <alignment vertical="center" wrapText="1"/>
    </xf>
    <xf numFmtId="179" fontId="7" fillId="2" borderId="13" xfId="0" applyNumberFormat="1" applyFont="1" applyFill="1" applyBorder="1" applyAlignment="1">
      <alignment horizontal="center" vertical="center" wrapText="1"/>
    </xf>
    <xf numFmtId="179" fontId="7" fillId="2" borderId="41" xfId="0" applyNumberFormat="1" applyFont="1" applyFill="1" applyBorder="1" applyAlignment="1">
      <alignment horizontal="center" vertical="center" wrapText="1"/>
    </xf>
    <xf numFmtId="0" fontId="20" fillId="0" borderId="0" xfId="0" applyFont="1" applyAlignment="1">
      <alignment horizontal="left"/>
    </xf>
    <xf numFmtId="0" fontId="0" fillId="0" borderId="24" xfId="0" applyBorder="1" applyAlignment="1">
      <alignment vertical="center" wrapText="1"/>
    </xf>
    <xf numFmtId="0" fontId="20"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4" fillId="0" borderId="0" xfId="0" applyFont="1" applyAlignment="1">
      <alignment vertical="center" wrapText="1"/>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Alignment="1">
      <alignment vertical="center"/>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4" fillId="17" borderId="0" xfId="0" applyFont="1" applyFill="1" applyAlignment="1">
      <alignment vertical="center"/>
    </xf>
    <xf numFmtId="0" fontId="4" fillId="17" borderId="0" xfId="0" applyFont="1" applyFill="1" applyAlignment="1">
      <alignment horizontal="righ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Alignment="1">
      <alignment vertical="center" wrapText="1"/>
    </xf>
    <xf numFmtId="3" fontId="7" fillId="0" borderId="2" xfId="0" applyNumberFormat="1" applyFont="1" applyBorder="1" applyAlignment="1">
      <alignment vertical="center" wrapText="1"/>
    </xf>
    <xf numFmtId="0" fontId="30" fillId="0" borderId="0" xfId="3" applyFont="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38" fontId="31" fillId="0" borderId="1" xfId="4" applyFont="1" applyFill="1" applyBorder="1" applyAlignment="1">
      <alignment vertical="center" wrapText="1"/>
    </xf>
    <xf numFmtId="0" fontId="31" fillId="0" borderId="1" xfId="3" applyFont="1" applyBorder="1" applyAlignment="1">
      <alignment horizontal="left" vertical="center" wrapText="1"/>
    </xf>
    <xf numFmtId="0" fontId="31" fillId="0" borderId="6" xfId="3" applyFont="1" applyBorder="1" applyAlignment="1">
      <alignment vertical="center" wrapText="1"/>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Alignment="1">
      <alignment horizontal="right" vertical="center"/>
    </xf>
    <xf numFmtId="0" fontId="34" fillId="0" borderId="0" xfId="3" applyFont="1" applyAlignment="1">
      <alignment vertical="center"/>
    </xf>
    <xf numFmtId="0" fontId="31" fillId="0" borderId="4" xfId="3" applyFont="1" applyBorder="1" applyAlignment="1">
      <alignment horizontal="left" vertical="center" wrapText="1"/>
    </xf>
    <xf numFmtId="38" fontId="31" fillId="0" borderId="4" xfId="4" applyFont="1" applyFill="1" applyBorder="1" applyAlignment="1">
      <alignment vertical="center" wrapText="1"/>
    </xf>
    <xf numFmtId="0" fontId="31" fillId="0" borderId="12" xfId="3" applyFont="1" applyBorder="1" applyAlignment="1">
      <alignment horizontal="center" vertical="center" wrapText="1"/>
    </xf>
    <xf numFmtId="0" fontId="35" fillId="0" borderId="0" xfId="3" applyFont="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Border="1" applyAlignment="1">
      <alignment vertical="center" wrapText="1"/>
    </xf>
    <xf numFmtId="0" fontId="36" fillId="0" borderId="0" xfId="3" applyFont="1" applyAlignment="1">
      <alignment horizontal="right" vertical="center"/>
    </xf>
    <xf numFmtId="0" fontId="36" fillId="0" borderId="0" xfId="3" applyFont="1" applyAlignment="1">
      <alignment vertical="center" wrapText="1"/>
    </xf>
    <xf numFmtId="0" fontId="36" fillId="0" borderId="45" xfId="3" applyFont="1" applyBorder="1" applyAlignment="1">
      <alignment vertical="center"/>
    </xf>
    <xf numFmtId="0" fontId="36" fillId="0" borderId="10" xfId="3" applyFont="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Border="1" applyAlignment="1">
      <alignment horizontal="right" vertical="center"/>
    </xf>
    <xf numFmtId="0" fontId="41" fillId="0" borderId="0" xfId="0" applyFont="1" applyAlignment="1">
      <alignment vertical="center"/>
    </xf>
    <xf numFmtId="0" fontId="28" fillId="0" borderId="0" xfId="0" applyFont="1" applyAlignment="1">
      <alignment vertical="center"/>
    </xf>
    <xf numFmtId="0" fontId="28" fillId="0" borderId="1" xfId="0" applyFont="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Alignment="1">
      <alignment vertical="center" wrapText="1" shrinkToFit="1"/>
    </xf>
    <xf numFmtId="0" fontId="28" fillId="0" borderId="5" xfId="0" applyFont="1" applyBorder="1" applyAlignment="1">
      <alignment vertical="center" wrapText="1"/>
    </xf>
    <xf numFmtId="0" fontId="28" fillId="0" borderId="6" xfId="0" applyFont="1" applyBorder="1" applyAlignment="1">
      <alignment horizontal="center" vertical="center"/>
    </xf>
    <xf numFmtId="0" fontId="28" fillId="0" borderId="3" xfId="0" applyFont="1" applyBorder="1" applyAlignment="1">
      <alignment horizontal="right" vertical="center"/>
    </xf>
    <xf numFmtId="12" fontId="28" fillId="0" borderId="6" xfId="0" quotePrefix="1" applyNumberFormat="1" applyFont="1" applyBorder="1" applyAlignment="1">
      <alignment horizontal="center" vertical="center" wrapText="1"/>
    </xf>
    <xf numFmtId="3" fontId="28" fillId="0" borderId="9" xfId="0" applyNumberFormat="1" applyFont="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Border="1" applyAlignment="1">
      <alignment horizontal="center"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3" fontId="28" fillId="0" borderId="7" xfId="0" applyNumberFormat="1" applyFont="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3" fillId="0" borderId="0" xfId="3" applyFont="1" applyAlignment="1">
      <alignment vertical="center"/>
    </xf>
    <xf numFmtId="0" fontId="44" fillId="0" borderId="0" xfId="3" applyFont="1" applyAlignment="1">
      <alignment vertical="center"/>
    </xf>
    <xf numFmtId="0" fontId="46" fillId="0" borderId="45" xfId="3" applyFont="1" applyBorder="1" applyAlignment="1">
      <alignment vertical="center" wrapText="1"/>
    </xf>
    <xf numFmtId="38" fontId="46"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178" fontId="28" fillId="0" borderId="6" xfId="0" applyNumberFormat="1" applyFont="1" applyBorder="1" applyAlignment="1">
      <alignment vertical="center" wrapText="1"/>
    </xf>
    <xf numFmtId="0" fontId="47" fillId="0" borderId="0" xfId="0" applyFont="1"/>
    <xf numFmtId="0" fontId="48" fillId="0" borderId="0" xfId="3" applyFont="1" applyAlignment="1">
      <alignment vertical="center"/>
    </xf>
    <xf numFmtId="0" fontId="49" fillId="0" borderId="0" xfId="3" applyFont="1" applyAlignment="1">
      <alignment vertical="center"/>
    </xf>
    <xf numFmtId="0" fontId="48" fillId="0" borderId="10" xfId="3" applyFont="1" applyBorder="1" applyAlignment="1">
      <alignment vertical="center"/>
    </xf>
    <xf numFmtId="38" fontId="48" fillId="0" borderId="8" xfId="4" applyFont="1" applyFill="1" applyBorder="1" applyAlignment="1">
      <alignment vertical="center" wrapText="1"/>
    </xf>
    <xf numFmtId="38" fontId="48" fillId="0" borderId="0" xfId="4" applyFont="1" applyFill="1" applyBorder="1" applyAlignment="1">
      <alignment vertical="center" wrapText="1"/>
    </xf>
    <xf numFmtId="0" fontId="48" fillId="0" borderId="0" xfId="3" applyFont="1" applyAlignment="1">
      <alignment vertical="center" wrapText="1"/>
    </xf>
    <xf numFmtId="0" fontId="46" fillId="0" borderId="0" xfId="3" applyFont="1" applyAlignment="1">
      <alignment vertical="center"/>
    </xf>
    <xf numFmtId="0" fontId="46" fillId="0" borderId="45" xfId="3" applyFont="1" applyBorder="1" applyAlignment="1">
      <alignment vertical="center"/>
    </xf>
    <xf numFmtId="0" fontId="50" fillId="0" borderId="0" xfId="3" applyFont="1" applyAlignment="1">
      <alignment vertical="center"/>
    </xf>
    <xf numFmtId="0" fontId="46" fillId="0" borderId="0" xfId="3" applyFont="1" applyAlignment="1">
      <alignment horizontal="right" vertical="center"/>
    </xf>
    <xf numFmtId="0" fontId="46" fillId="0" borderId="0" xfId="3" applyFont="1" applyAlignment="1">
      <alignment horizontal="centerContinuous" vertical="center"/>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38" fontId="31" fillId="0" borderId="1" xfId="4" applyFont="1" applyFill="1" applyBorder="1" applyAlignment="1">
      <alignment horizontal="right" vertical="center" wrapText="1"/>
    </xf>
    <xf numFmtId="38" fontId="31" fillId="0" borderId="44" xfId="4" applyFont="1" applyFill="1" applyBorder="1" applyAlignment="1">
      <alignment vertical="center" wrapText="1"/>
    </xf>
    <xf numFmtId="0" fontId="31" fillId="0" borderId="9" xfId="3" applyFont="1" applyBorder="1" applyAlignment="1">
      <alignment vertical="center" wrapText="1"/>
    </xf>
    <xf numFmtId="38" fontId="31" fillId="0" borderId="6" xfId="4" applyFont="1" applyFill="1" applyBorder="1" applyAlignment="1">
      <alignment vertical="center" wrapText="1"/>
    </xf>
    <xf numFmtId="0" fontId="31" fillId="0" borderId="1" xfId="3" applyFont="1" applyBorder="1" applyAlignment="1">
      <alignment horizontal="center" vertical="center"/>
    </xf>
    <xf numFmtId="0" fontId="31" fillId="0" borderId="0" xfId="3" applyFont="1" applyAlignment="1">
      <alignment horizontal="left" vertical="center"/>
    </xf>
    <xf numFmtId="58" fontId="4" fillId="17" borderId="0" xfId="0" applyNumberFormat="1" applyFont="1" applyFill="1" applyAlignment="1">
      <alignment horizontal="right" vertical="center"/>
    </xf>
    <xf numFmtId="0" fontId="51"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25" fillId="0" borderId="0" xfId="0" applyFont="1" applyAlignment="1">
      <alignment horizontal="left" vertical="center" wrapText="1"/>
    </xf>
    <xf numFmtId="0" fontId="41" fillId="0" borderId="0" xfId="0" applyFont="1" applyAlignment="1">
      <alignment horizontal="center" vertical="center"/>
    </xf>
    <xf numFmtId="0" fontId="7" fillId="2" borderId="0" xfId="0" applyFont="1" applyFill="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7" fillId="17" borderId="0" xfId="0" applyFont="1" applyFill="1" applyAlignment="1">
      <alignment horizontal="right"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46" fillId="0" borderId="5" xfId="3" applyFont="1" applyBorder="1" applyAlignment="1">
      <alignment horizontal="center" vertical="center" wrapText="1"/>
    </xf>
    <xf numFmtId="0" fontId="46" fillId="0" borderId="6" xfId="3" applyFont="1" applyBorder="1" applyAlignment="1">
      <alignment horizontal="center" vertical="center" wrapText="1"/>
    </xf>
    <xf numFmtId="0" fontId="46" fillId="0" borderId="12" xfId="3" applyFont="1" applyBorder="1" applyAlignment="1">
      <alignment horizontal="center" vertical="center" wrapText="1"/>
    </xf>
    <xf numFmtId="0" fontId="46" fillId="0" borderId="13" xfId="3" applyFont="1" applyBorder="1" applyAlignment="1">
      <alignment horizontal="center" vertical="center" wrapText="1"/>
    </xf>
    <xf numFmtId="38" fontId="46" fillId="17" borderId="12" xfId="4" applyFont="1" applyFill="1" applyBorder="1" applyAlignment="1">
      <alignment horizontal="left" vertical="center" wrapText="1"/>
    </xf>
    <xf numFmtId="38" fontId="46" fillId="17" borderId="11" xfId="4" applyFont="1" applyFill="1" applyBorder="1" applyAlignment="1">
      <alignment horizontal="left" vertical="center" wrapText="1"/>
    </xf>
    <xf numFmtId="38" fontId="46" fillId="17" borderId="13" xfId="4" applyFont="1" applyFill="1" applyBorder="1" applyAlignment="1">
      <alignment horizontal="left" vertical="center" wrapText="1"/>
    </xf>
    <xf numFmtId="180" fontId="46" fillId="0" borderId="12" xfId="3" applyNumberFormat="1" applyFont="1" applyBorder="1" applyAlignment="1">
      <alignment horizontal="right" vertical="center" wrapText="1"/>
    </xf>
    <xf numFmtId="180" fontId="46" fillId="0" borderId="13" xfId="3" applyNumberFormat="1" applyFont="1" applyBorder="1" applyAlignment="1">
      <alignment horizontal="right" vertical="center" wrapText="1"/>
    </xf>
    <xf numFmtId="180" fontId="46" fillId="0" borderId="12" xfId="4" applyNumberFormat="1" applyFont="1" applyFill="1" applyBorder="1" applyAlignment="1">
      <alignment horizontal="right" vertical="center" wrapText="1"/>
    </xf>
    <xf numFmtId="180" fontId="46" fillId="0" borderId="13" xfId="4" applyNumberFormat="1" applyFont="1" applyFill="1" applyBorder="1" applyAlignment="1">
      <alignment horizontal="right" vertical="center" wrapText="1"/>
    </xf>
    <xf numFmtId="38" fontId="46" fillId="0" borderId="12" xfId="4" applyFont="1" applyFill="1" applyBorder="1" applyAlignment="1">
      <alignment horizontal="center" vertical="center" wrapText="1"/>
    </xf>
    <xf numFmtId="38" fontId="46" fillId="0" borderId="13" xfId="4" applyFont="1" applyFill="1" applyBorder="1" applyAlignment="1">
      <alignment horizontal="center" vertical="center" wrapText="1"/>
    </xf>
    <xf numFmtId="0" fontId="46" fillId="0" borderId="17" xfId="3" applyFont="1" applyBorder="1" applyAlignment="1">
      <alignment horizontal="center" vertical="center" wrapText="1"/>
    </xf>
    <xf numFmtId="0" fontId="46" fillId="0" borderId="10" xfId="3" applyFont="1" applyBorder="1" applyAlignment="1">
      <alignment horizontal="center" vertical="center" wrapText="1"/>
    </xf>
    <xf numFmtId="0" fontId="46" fillId="0" borderId="3" xfId="3" applyFont="1" applyBorder="1" applyAlignment="1">
      <alignment horizontal="center" vertical="center" wrapText="1"/>
    </xf>
    <xf numFmtId="0" fontId="46" fillId="0" borderId="9" xfId="3" applyFont="1" applyBorder="1" applyAlignment="1">
      <alignment horizontal="center" vertical="center" wrapText="1"/>
    </xf>
    <xf numFmtId="0" fontId="46" fillId="0" borderId="45" xfId="3" applyFont="1" applyBorder="1" applyAlignment="1">
      <alignment horizontal="center" vertical="center" wrapText="1"/>
    </xf>
    <xf numFmtId="0" fontId="46" fillId="0" borderId="7" xfId="3" applyFont="1" applyBorder="1" applyAlignment="1">
      <alignment horizontal="center" vertical="center" wrapText="1"/>
    </xf>
    <xf numFmtId="0" fontId="45" fillId="17" borderId="0" xfId="0" applyFont="1" applyFill="1" applyAlignment="1">
      <alignment horizontal="left" vertical="center" wrapText="1"/>
    </xf>
    <xf numFmtId="177" fontId="4" fillId="17" borderId="0" xfId="0" applyNumberFormat="1" applyFont="1" applyFill="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7" fillId="0" borderId="0" xfId="0" applyFont="1" applyAlignment="1">
      <alignment horizontal="center" vertical="center"/>
    </xf>
    <xf numFmtId="0" fontId="28" fillId="2" borderId="0" xfId="0" applyFont="1" applyFill="1" applyAlignment="1">
      <alignment horizontal="center" vertical="center"/>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Border="1" applyAlignment="1">
      <alignment horizontal="right" vertical="center" wrapText="1"/>
    </xf>
    <xf numFmtId="180" fontId="36" fillId="0" borderId="13" xfId="3" applyNumberFormat="1" applyFont="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28" fillId="0" borderId="12"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Alignment="1">
      <alignment horizontal="right" vertical="center"/>
    </xf>
    <xf numFmtId="0" fontId="4" fillId="17" borderId="0" xfId="0" applyFont="1" applyFill="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2" fillId="17" borderId="0" xfId="0" applyFont="1" applyFill="1" applyAlignment="1">
      <alignment horizontal="center" vertical="center"/>
    </xf>
    <xf numFmtId="0" fontId="3" fillId="17" borderId="0" xfId="0" applyFont="1" applyFill="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Alignment="1">
      <alignment horizontal="center"/>
    </xf>
    <xf numFmtId="0" fontId="8" fillId="0" borderId="4" xfId="0" applyFont="1" applyBorder="1" applyAlignment="1">
      <alignment horizontal="left" vertical="center" wrapText="1"/>
    </xf>
    <xf numFmtId="0" fontId="7" fillId="0" borderId="0" xfId="0" applyFont="1" applyAlignment="1">
      <alignment horizontal="right" vertical="center"/>
    </xf>
    <xf numFmtId="0" fontId="8" fillId="0" borderId="0" xfId="0" applyFont="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Alignment="1">
      <alignment horizontal="right" vertical="center"/>
    </xf>
    <xf numFmtId="0" fontId="4" fillId="2" borderId="0" xfId="0" applyFont="1" applyFill="1" applyAlignment="1">
      <alignment horizontal="left" vertical="center" shrinkToFi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2"/>
  <cols>
    <col min="3" max="3" width="79.2187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C8" activePane="bottomRight" state="frozen"/>
      <selection activeCell="E20" sqref="E20"/>
      <selection pane="topRight" activeCell="E20" sqref="E20"/>
      <selection pane="bottomLeft" activeCell="E20" sqref="E20"/>
      <selection pane="bottomRight" activeCell="C9" sqref="C9"/>
    </sheetView>
  </sheetViews>
  <sheetFormatPr defaultColWidth="12.6640625" defaultRowHeight="12"/>
  <cols>
    <col min="1" max="1" width="4" style="45" bestFit="1" customWidth="1"/>
    <col min="2" max="2" width="33.33203125" style="45" customWidth="1"/>
    <col min="3" max="16" width="16.109375" style="45" customWidth="1"/>
    <col min="17" max="17" width="39.33203125" style="45" customWidth="1"/>
    <col min="18" max="18" width="3" style="45" bestFit="1" customWidth="1"/>
    <col min="19" max="19" width="10.77734375" style="45" hidden="1" customWidth="1"/>
    <col min="20" max="16384" width="12.6640625" style="45"/>
  </cols>
  <sheetData>
    <row r="1" spans="1:19" ht="12.75" customHeight="1">
      <c r="B1" s="269" t="s">
        <v>147</v>
      </c>
    </row>
    <row r="2" spans="1:19" ht="12.75" customHeight="1">
      <c r="B2" s="422" t="s">
        <v>763</v>
      </c>
      <c r="C2" s="422"/>
      <c r="D2" s="422"/>
      <c r="E2" s="422"/>
      <c r="F2" s="422"/>
      <c r="G2" s="422"/>
      <c r="H2" s="422"/>
      <c r="I2" s="422"/>
      <c r="J2" s="422"/>
      <c r="K2" s="422"/>
      <c r="L2" s="422"/>
      <c r="M2" s="422"/>
      <c r="N2" s="422"/>
      <c r="O2" s="422"/>
      <c r="P2" s="422"/>
      <c r="Q2" s="422"/>
    </row>
    <row r="3" spans="1:19" ht="12.75" customHeight="1">
      <c r="M3" s="439" t="s">
        <v>650</v>
      </c>
      <c r="N3" s="439"/>
      <c r="O3" s="439"/>
      <c r="P3" s="439"/>
      <c r="Q3" s="439"/>
    </row>
    <row r="4" spans="1:19" ht="4.2" customHeight="1"/>
    <row r="5" spans="1:19" ht="51.6" customHeight="1">
      <c r="B5" s="67" t="s">
        <v>645</v>
      </c>
      <c r="C5" s="69" t="s">
        <v>595</v>
      </c>
      <c r="D5" s="68" t="s">
        <v>596</v>
      </c>
      <c r="E5" s="68" t="s">
        <v>597</v>
      </c>
      <c r="F5" s="68" t="s">
        <v>691</v>
      </c>
      <c r="G5" s="67" t="s">
        <v>14</v>
      </c>
      <c r="H5" s="68" t="s">
        <v>610</v>
      </c>
      <c r="I5" s="69" t="s">
        <v>614</v>
      </c>
      <c r="J5" s="69" t="s">
        <v>157</v>
      </c>
      <c r="K5" s="69" t="s">
        <v>684</v>
      </c>
      <c r="L5" s="69" t="s">
        <v>654</v>
      </c>
      <c r="M5" s="68" t="s">
        <v>685</v>
      </c>
      <c r="N5" s="358" t="s">
        <v>764</v>
      </c>
      <c r="O5" s="358" t="s">
        <v>799</v>
      </c>
      <c r="P5" s="359" t="s">
        <v>766</v>
      </c>
      <c r="Q5" s="69" t="s">
        <v>838</v>
      </c>
      <c r="S5" s="141"/>
    </row>
    <row r="6" spans="1:19" s="181" customFormat="1" ht="24">
      <c r="B6" s="70"/>
      <c r="C6" s="70" t="s">
        <v>611</v>
      </c>
      <c r="D6" s="70" t="s">
        <v>612</v>
      </c>
      <c r="E6" s="70" t="s">
        <v>602</v>
      </c>
      <c r="F6" s="70" t="s">
        <v>603</v>
      </c>
      <c r="G6" s="96" t="s">
        <v>615</v>
      </c>
      <c r="H6" s="70" t="s">
        <v>613</v>
      </c>
      <c r="I6" s="256" t="s">
        <v>617</v>
      </c>
      <c r="J6" s="70" t="s">
        <v>653</v>
      </c>
      <c r="K6" s="70"/>
      <c r="L6" s="70"/>
      <c r="M6" s="70" t="s">
        <v>616</v>
      </c>
      <c r="N6" s="360" t="s">
        <v>834</v>
      </c>
      <c r="O6" s="360" t="s">
        <v>687</v>
      </c>
      <c r="P6" s="360" t="s">
        <v>767</v>
      </c>
      <c r="Q6" s="70"/>
    </row>
    <row r="7" spans="1:19">
      <c r="A7" s="238"/>
      <c r="B7" s="73"/>
      <c r="C7" s="75" t="s">
        <v>10</v>
      </c>
      <c r="D7" s="75" t="s">
        <v>10</v>
      </c>
      <c r="E7" s="75" t="s">
        <v>10</v>
      </c>
      <c r="F7" s="75" t="s">
        <v>10</v>
      </c>
      <c r="G7" s="75" t="s">
        <v>10</v>
      </c>
      <c r="H7" s="75" t="s">
        <v>10</v>
      </c>
      <c r="I7" s="75" t="s">
        <v>10</v>
      </c>
      <c r="J7" s="75" t="s">
        <v>10</v>
      </c>
      <c r="K7" s="75" t="s">
        <v>10</v>
      </c>
      <c r="L7" s="75" t="s">
        <v>10</v>
      </c>
      <c r="M7" s="75"/>
      <c r="N7" s="340" t="s">
        <v>10</v>
      </c>
      <c r="O7" s="340" t="s">
        <v>10</v>
      </c>
      <c r="P7" s="340" t="s">
        <v>10</v>
      </c>
      <c r="Q7" s="75"/>
      <c r="S7" s="154"/>
    </row>
    <row r="8" spans="1:19" s="27" customFormat="1" ht="75.75" customHeight="1">
      <c r="B8" s="120" t="s">
        <v>847</v>
      </c>
      <c r="C8" s="311"/>
      <c r="D8" s="311"/>
      <c r="E8" s="311"/>
      <c r="F8" s="311"/>
      <c r="G8" s="91">
        <f t="shared" ref="G8:G9" si="0">MIN(E8,F8)</f>
        <v>0</v>
      </c>
      <c r="H8" s="91">
        <f t="shared" ref="H8:H9" si="1">C8-D8</f>
        <v>0</v>
      </c>
      <c r="I8" s="91">
        <f>ROUNDDOWN(MIN(G8,H8),-3)</f>
        <v>0</v>
      </c>
      <c r="J8" s="311"/>
      <c r="K8" s="311"/>
      <c r="L8" s="311"/>
      <c r="M8" s="92" t="s">
        <v>728</v>
      </c>
      <c r="N8" s="361">
        <f>ROUNDDOWN(I8,-3)</f>
        <v>0</v>
      </c>
      <c r="O8" s="361"/>
      <c r="P8" s="361"/>
      <c r="Q8" s="185"/>
      <c r="R8" s="236"/>
      <c r="S8" s="151" t="str">
        <f>IFERROR(VLOOKUP(#REF!,[4]【参考】算出区分!$C$2:$E$67,2,0),"")</f>
        <v/>
      </c>
    </row>
    <row r="9" spans="1:19" s="27" customFormat="1" ht="56.25" customHeight="1">
      <c r="B9" s="120" t="s">
        <v>829</v>
      </c>
      <c r="C9" s="311"/>
      <c r="D9" s="311"/>
      <c r="E9" s="311"/>
      <c r="F9" s="311"/>
      <c r="G9" s="91">
        <f t="shared" si="0"/>
        <v>0</v>
      </c>
      <c r="H9" s="91">
        <f t="shared" si="1"/>
        <v>0</v>
      </c>
      <c r="I9" s="91">
        <f t="shared" ref="I9" si="2">ROUNDDOWN(MIN(G9,H9),-3)</f>
        <v>0</v>
      </c>
      <c r="J9" s="311"/>
      <c r="K9" s="311"/>
      <c r="L9" s="311"/>
      <c r="M9" s="92" t="s">
        <v>727</v>
      </c>
      <c r="N9" s="105">
        <f t="shared" ref="N9" si="3">ROUNDDOWN(I9,-3)</f>
        <v>0</v>
      </c>
      <c r="O9" s="105"/>
      <c r="P9" s="105"/>
      <c r="Q9" s="185"/>
      <c r="R9" s="236"/>
      <c r="S9" s="151" t="str">
        <f>IFERROR(VLOOKUP(#REF!,[4]【参考】算出区分!$C$2:$E$67,2,0),"")</f>
        <v/>
      </c>
    </row>
    <row r="10" spans="1:19" s="27" customFormat="1" ht="56.25" customHeight="1">
      <c r="B10" s="120" t="s">
        <v>830</v>
      </c>
      <c r="C10" s="311"/>
      <c r="D10" s="311"/>
      <c r="E10" s="311"/>
      <c r="F10" s="311"/>
      <c r="G10" s="91">
        <f t="shared" ref="G10:G12" si="4">MIN(E10,F10)</f>
        <v>0</v>
      </c>
      <c r="H10" s="91">
        <f t="shared" ref="H10:H12" si="5">C10-D10</f>
        <v>0</v>
      </c>
      <c r="I10" s="91">
        <f t="shared" ref="I10:I12" si="6">ROUNDDOWN(MIN(G10,H10),-3)</f>
        <v>0</v>
      </c>
      <c r="J10" s="392"/>
      <c r="K10" s="392"/>
      <c r="L10" s="392"/>
      <c r="M10" s="92" t="s">
        <v>727</v>
      </c>
      <c r="N10" s="105">
        <f t="shared" ref="N10" si="7">ROUNDDOWN(I10,-3)</f>
        <v>0</v>
      </c>
      <c r="O10" s="105"/>
      <c r="P10" s="105"/>
      <c r="Q10" s="315"/>
      <c r="R10" s="236"/>
      <c r="S10" s="316"/>
    </row>
    <row r="11" spans="1:19" s="27" customFormat="1" ht="56.25" customHeight="1">
      <c r="B11" s="378" t="s">
        <v>831</v>
      </c>
      <c r="C11" s="311"/>
      <c r="D11" s="311"/>
      <c r="E11" s="311"/>
      <c r="F11" s="311"/>
      <c r="G11" s="91">
        <f t="shared" ref="G11" si="8">MIN(E11,F11)</f>
        <v>0</v>
      </c>
      <c r="H11" s="91">
        <f t="shared" ref="H11" si="9">C11-D11</f>
        <v>0</v>
      </c>
      <c r="I11" s="91">
        <f t="shared" ref="I11" si="10">ROUNDDOWN(MIN(G11,H11),-3)</f>
        <v>0</v>
      </c>
      <c r="J11" s="392"/>
      <c r="K11" s="392"/>
      <c r="L11" s="392"/>
      <c r="M11" s="92" t="s">
        <v>727</v>
      </c>
      <c r="N11" s="105">
        <f t="shared" ref="N11" si="11">ROUNDDOWN(I11,-3)</f>
        <v>0</v>
      </c>
      <c r="O11" s="105"/>
      <c r="P11" s="105"/>
      <c r="Q11" s="315"/>
      <c r="R11" s="236"/>
      <c r="S11" s="316"/>
    </row>
    <row r="12" spans="1:19" s="27" customFormat="1" ht="56.25" customHeight="1">
      <c r="B12" s="378" t="s">
        <v>832</v>
      </c>
      <c r="C12" s="311"/>
      <c r="D12" s="311"/>
      <c r="E12" s="311"/>
      <c r="F12" s="311"/>
      <c r="G12" s="91">
        <f t="shared" si="4"/>
        <v>0</v>
      </c>
      <c r="H12" s="91">
        <f t="shared" si="5"/>
        <v>0</v>
      </c>
      <c r="I12" s="91">
        <f t="shared" si="6"/>
        <v>0</v>
      </c>
      <c r="J12" s="392"/>
      <c r="K12" s="392"/>
      <c r="L12" s="392"/>
      <c r="M12" s="92" t="s">
        <v>727</v>
      </c>
      <c r="N12" s="105">
        <f>ROUNDDOWN(I12,-3)</f>
        <v>0</v>
      </c>
      <c r="O12" s="105"/>
      <c r="P12" s="105"/>
      <c r="Q12" s="315"/>
      <c r="R12" s="236"/>
      <c r="S12" s="316"/>
    </row>
    <row r="13" spans="1:19" s="27" customFormat="1" ht="56.25" customHeight="1">
      <c r="B13" s="96" t="s">
        <v>9</v>
      </c>
      <c r="C13" s="91">
        <f>SUM(C8:C12)</f>
        <v>0</v>
      </c>
      <c r="D13" s="91">
        <f t="shared" ref="D13:N13" si="12">SUM(D8:D12)</f>
        <v>0</v>
      </c>
      <c r="E13" s="91">
        <f t="shared" si="12"/>
        <v>0</v>
      </c>
      <c r="F13" s="91">
        <f t="shared" si="12"/>
        <v>0</v>
      </c>
      <c r="G13" s="91">
        <f t="shared" si="12"/>
        <v>0</v>
      </c>
      <c r="H13" s="91">
        <f t="shared" si="12"/>
        <v>0</v>
      </c>
      <c r="I13" s="91">
        <f t="shared" si="12"/>
        <v>0</v>
      </c>
      <c r="J13" s="91">
        <f t="shared" si="12"/>
        <v>0</v>
      </c>
      <c r="K13" s="91">
        <f t="shared" si="12"/>
        <v>0</v>
      </c>
      <c r="L13" s="91">
        <f t="shared" si="12"/>
        <v>0</v>
      </c>
      <c r="M13" s="91"/>
      <c r="N13" s="91">
        <f t="shared" si="12"/>
        <v>0</v>
      </c>
      <c r="O13" s="105"/>
      <c r="P13" s="105"/>
      <c r="Q13" s="235"/>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2"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G19" sqref="G19"/>
    </sheetView>
  </sheetViews>
  <sheetFormatPr defaultColWidth="9" defaultRowHeight="18" customHeight="1"/>
  <cols>
    <col min="1" max="16384" width="9" style="20"/>
  </cols>
  <sheetData>
    <row r="1" spans="1:9" ht="18" customHeight="1">
      <c r="A1" s="20" t="s">
        <v>655</v>
      </c>
    </row>
    <row r="3" spans="1:9" ht="18" customHeight="1">
      <c r="H3" s="272"/>
      <c r="I3" s="273" t="s">
        <v>4</v>
      </c>
    </row>
    <row r="4" spans="1:9" ht="18" customHeight="1">
      <c r="H4" s="272"/>
      <c r="I4" s="273" t="s">
        <v>5</v>
      </c>
    </row>
    <row r="7" spans="1:9" ht="18" customHeight="1">
      <c r="A7" s="20" t="s">
        <v>6</v>
      </c>
    </row>
    <row r="10" spans="1:9" ht="18" customHeight="1">
      <c r="F10" s="401" t="s">
        <v>796</v>
      </c>
      <c r="G10" s="401"/>
      <c r="H10" s="401"/>
    </row>
    <row r="14" spans="1:9" ht="36" customHeight="1">
      <c r="A14" s="472" t="s">
        <v>786</v>
      </c>
      <c r="B14" s="472"/>
      <c r="C14" s="472"/>
      <c r="D14" s="472"/>
      <c r="E14" s="472"/>
      <c r="F14" s="472"/>
      <c r="G14" s="472"/>
      <c r="H14" s="472"/>
      <c r="I14" s="472"/>
    </row>
    <row r="17" spans="1:9" ht="18" customHeight="1">
      <c r="A17" s="20" t="s">
        <v>683</v>
      </c>
    </row>
    <row r="20" spans="1:9" ht="18" customHeight="1">
      <c r="A20" s="20" t="s">
        <v>656</v>
      </c>
      <c r="C20" s="473" t="s">
        <v>837</v>
      </c>
      <c r="D20" s="473"/>
      <c r="E20" s="473"/>
    </row>
    <row r="21" spans="1:9" ht="18" customHeight="1">
      <c r="B21" s="313" t="s">
        <v>835</v>
      </c>
    </row>
    <row r="22" spans="1:9" ht="18" customHeight="1">
      <c r="B22" s="313" t="s">
        <v>836</v>
      </c>
    </row>
    <row r="23" spans="1:9" ht="18" customHeight="1">
      <c r="C23" s="113"/>
      <c r="D23" s="113"/>
      <c r="E23" s="113"/>
      <c r="F23" s="113"/>
    </row>
    <row r="24" spans="1:9" ht="18" customHeight="1">
      <c r="A24" s="474" t="s">
        <v>748</v>
      </c>
      <c r="B24" s="474"/>
      <c r="C24" s="474"/>
      <c r="D24" s="474"/>
      <c r="E24" s="474"/>
      <c r="F24" s="474"/>
      <c r="G24" s="474"/>
      <c r="H24" s="474"/>
      <c r="I24" s="474"/>
    </row>
    <row r="25" spans="1:9" ht="18" customHeight="1">
      <c r="A25" s="313"/>
      <c r="B25" s="314" t="s">
        <v>738</v>
      </c>
      <c r="I25" s="114"/>
    </row>
    <row r="26" spans="1:9" ht="18" customHeight="1">
      <c r="A26" s="20" t="s">
        <v>682</v>
      </c>
      <c r="I26" s="114"/>
    </row>
    <row r="27" spans="1:9" ht="18" customHeight="1">
      <c r="I27" s="114"/>
    </row>
    <row r="28" spans="1:9" ht="18" customHeight="1">
      <c r="A28" s="20" t="s">
        <v>657</v>
      </c>
    </row>
    <row r="29" spans="1:9" ht="18" customHeight="1">
      <c r="A29" s="25" t="s">
        <v>658</v>
      </c>
    </row>
    <row r="30" spans="1:9" ht="18" customHeight="1">
      <c r="A30" s="274"/>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0:H10"/>
    <mergeCell ref="A14:I14"/>
    <mergeCell ref="C20:E20"/>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A27" sqref="A27"/>
    </sheetView>
  </sheetViews>
  <sheetFormatPr defaultColWidth="9" defaultRowHeight="18" customHeight="1"/>
  <cols>
    <col min="1" max="16384" width="9" style="20"/>
  </cols>
  <sheetData>
    <row r="1" spans="1:9" ht="18" customHeight="1">
      <c r="A1" s="20" t="s">
        <v>139</v>
      </c>
    </row>
    <row r="3" spans="1:9" ht="18" customHeight="1">
      <c r="H3" s="272"/>
      <c r="I3" s="273" t="s">
        <v>4</v>
      </c>
    </row>
    <row r="4" spans="1:9" ht="18" customHeight="1">
      <c r="H4" s="272"/>
      <c r="I4" s="273" t="s">
        <v>5</v>
      </c>
    </row>
    <row r="7" spans="1:9" ht="18" customHeight="1">
      <c r="A7" s="20" t="s">
        <v>6</v>
      </c>
    </row>
    <row r="11" spans="1:9" ht="18" customHeight="1">
      <c r="F11" s="401" t="s">
        <v>796</v>
      </c>
      <c r="G11" s="401"/>
      <c r="H11" s="401"/>
    </row>
    <row r="16" spans="1:9" ht="36" customHeight="1">
      <c r="A16" s="472" t="s">
        <v>787</v>
      </c>
      <c r="B16" s="472"/>
      <c r="C16" s="472"/>
      <c r="D16" s="472"/>
      <c r="E16" s="472"/>
      <c r="F16" s="472"/>
      <c r="G16" s="472"/>
      <c r="H16" s="472"/>
      <c r="I16" s="472"/>
    </row>
    <row r="19" spans="1:9" ht="19.5" customHeight="1">
      <c r="A19" s="475" t="s">
        <v>795</v>
      </c>
      <c r="B19" s="475"/>
      <c r="C19" s="475"/>
      <c r="D19" s="475"/>
      <c r="E19" s="475"/>
      <c r="F19" s="475"/>
      <c r="G19" s="475"/>
      <c r="H19" s="475"/>
      <c r="I19" s="475"/>
    </row>
    <row r="20" spans="1:9" ht="19.5" customHeight="1">
      <c r="A20" s="475"/>
      <c r="B20" s="475"/>
      <c r="C20" s="475"/>
      <c r="D20" s="475"/>
      <c r="E20" s="475"/>
      <c r="F20" s="475"/>
      <c r="G20" s="475"/>
      <c r="H20" s="475"/>
      <c r="I20" s="475"/>
    </row>
    <row r="21" spans="1:9" ht="19.5" customHeight="1">
      <c r="A21" s="475"/>
      <c r="B21" s="475"/>
      <c r="C21" s="475"/>
      <c r="D21" s="475"/>
      <c r="E21" s="475"/>
      <c r="F21" s="475"/>
      <c r="G21" s="475"/>
      <c r="H21" s="475"/>
      <c r="I21" s="475"/>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659</v>
      </c>
      <c r="C24" s="473" t="s">
        <v>32</v>
      </c>
      <c r="D24" s="473"/>
      <c r="E24" s="473"/>
      <c r="F24" s="121"/>
    </row>
    <row r="25" spans="1:9" ht="18" customHeight="1">
      <c r="C25" s="113"/>
      <c r="D25" s="113"/>
      <c r="E25" s="113"/>
      <c r="F25" s="113"/>
    </row>
    <row r="26" spans="1:9" ht="18" customHeight="1">
      <c r="A26" s="20" t="s">
        <v>833</v>
      </c>
      <c r="I26" s="114"/>
    </row>
    <row r="27" spans="1:9" ht="18" customHeight="1">
      <c r="F27" s="24"/>
      <c r="I27" s="114" t="s">
        <v>780</v>
      </c>
    </row>
    <row r="28" spans="1:9" ht="18" customHeight="1">
      <c r="A28" s="20" t="s">
        <v>689</v>
      </c>
      <c r="I28" s="114"/>
    </row>
    <row r="29" spans="1:9" ht="18" customHeight="1">
      <c r="F29" s="24"/>
      <c r="I29" s="114" t="s">
        <v>17</v>
      </c>
    </row>
    <row r="30" spans="1:9" ht="18" customHeight="1">
      <c r="A30" s="20" t="s">
        <v>660</v>
      </c>
    </row>
    <row r="31" spans="1:9" ht="18" customHeight="1">
      <c r="A31" s="25" t="s">
        <v>208</v>
      </c>
    </row>
    <row r="32" spans="1:9" ht="18" customHeight="1">
      <c r="A32" s="25" t="s">
        <v>146</v>
      </c>
    </row>
    <row r="33" spans="1:1" ht="18" customHeight="1">
      <c r="A33" s="25" t="s">
        <v>661</v>
      </c>
    </row>
    <row r="34" spans="1:1" ht="18" customHeight="1">
      <c r="A34" s="25" t="s">
        <v>662</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40"/>
  <sheetViews>
    <sheetView view="pageBreakPreview" zoomScaleNormal="100" zoomScaleSheetLayoutView="100" workbookViewId="0">
      <pane ySplit="6" topLeftCell="A22" activePane="bottomLeft" state="frozen"/>
      <selection activeCell="E20" sqref="E20"/>
      <selection pane="bottomLeft" activeCell="B24" sqref="B24:C24"/>
    </sheetView>
  </sheetViews>
  <sheetFormatPr defaultColWidth="16.6640625" defaultRowHeight="13.2" outlineLevelRow="1"/>
  <cols>
    <col min="1" max="1" width="3.44140625" bestFit="1" customWidth="1"/>
    <col min="2" max="2" width="10.21875" style="379" customWidth="1"/>
    <col min="3" max="3" width="33.33203125" style="379" customWidth="1"/>
    <col min="4" max="4" width="45.6640625" customWidth="1"/>
    <col min="5" max="5" width="6.33203125" customWidth="1"/>
    <col min="6" max="6" width="18.6640625" customWidth="1"/>
    <col min="7" max="7" width="8.6640625" customWidth="1"/>
    <col min="8" max="8" width="21.44140625" customWidth="1"/>
    <col min="9" max="9" width="18.21875" customWidth="1"/>
    <col min="10" max="10" width="3.77734375" customWidth="1"/>
  </cols>
  <sheetData>
    <row r="1" spans="1:12" ht="12.75" customHeight="1">
      <c r="A1" s="45"/>
      <c r="B1" s="326" t="s">
        <v>48</v>
      </c>
      <c r="C1" s="326"/>
      <c r="D1" s="327"/>
      <c r="E1" s="327"/>
      <c r="F1" s="327"/>
      <c r="G1" s="327"/>
      <c r="H1" s="327"/>
      <c r="I1" s="327"/>
      <c r="J1" s="45"/>
      <c r="K1" s="421"/>
      <c r="L1" s="421"/>
    </row>
    <row r="2" spans="1:12" ht="12.75" customHeight="1">
      <c r="A2" s="59"/>
      <c r="B2" s="488" t="s">
        <v>789</v>
      </c>
      <c r="C2" s="488"/>
      <c r="D2" s="488"/>
      <c r="E2" s="488"/>
      <c r="F2" s="488"/>
      <c r="G2" s="488"/>
      <c r="H2" s="488"/>
      <c r="I2" s="488"/>
      <c r="J2" s="45"/>
      <c r="K2" s="421"/>
      <c r="L2" s="421"/>
    </row>
    <row r="3" spans="1:12" ht="3" customHeight="1">
      <c r="A3" s="45"/>
      <c r="B3" s="327"/>
      <c r="C3" s="327"/>
      <c r="D3" s="327"/>
      <c r="E3" s="327"/>
      <c r="F3" s="327"/>
      <c r="G3" s="327"/>
      <c r="H3" s="327"/>
      <c r="I3" s="327"/>
      <c r="J3" s="45"/>
      <c r="K3" s="421"/>
      <c r="L3" s="421"/>
    </row>
    <row r="4" spans="1:12" ht="12.75" customHeight="1">
      <c r="A4" s="45"/>
      <c r="B4" s="327"/>
      <c r="C4" s="327"/>
      <c r="D4" s="327"/>
      <c r="E4" s="327"/>
      <c r="F4" s="327"/>
      <c r="G4" s="327"/>
      <c r="H4" s="489" t="s">
        <v>650</v>
      </c>
      <c r="I4" s="489"/>
      <c r="J4" s="45"/>
      <c r="K4" s="421"/>
      <c r="L4" s="421"/>
    </row>
    <row r="5" spans="1:12" ht="3.6" customHeight="1">
      <c r="A5" s="45"/>
      <c r="B5" s="327"/>
      <c r="C5" s="327"/>
      <c r="D5" s="327"/>
      <c r="E5" s="327"/>
      <c r="F5" s="327"/>
      <c r="G5" s="327"/>
      <c r="H5" s="327"/>
      <c r="I5" s="327"/>
      <c r="J5" s="45"/>
      <c r="K5" s="421"/>
      <c r="L5" s="421"/>
    </row>
    <row r="6" spans="1:12" ht="12.75" customHeight="1">
      <c r="A6" s="238">
        <v>0</v>
      </c>
      <c r="B6" s="490" t="s">
        <v>645</v>
      </c>
      <c r="C6" s="492"/>
      <c r="D6" s="490" t="s">
        <v>651</v>
      </c>
      <c r="E6" s="491"/>
      <c r="F6" s="491"/>
      <c r="G6" s="492"/>
      <c r="H6" s="328" t="s">
        <v>642</v>
      </c>
      <c r="I6" s="328" t="s">
        <v>797</v>
      </c>
      <c r="J6" s="62"/>
      <c r="K6" s="45"/>
      <c r="L6" s="45"/>
    </row>
    <row r="7" spans="1:12" s="27" customFormat="1" ht="68.400000000000006" customHeight="1">
      <c r="A7" s="27">
        <f>A6+1</f>
        <v>1</v>
      </c>
      <c r="B7" s="419" t="s">
        <v>804</v>
      </c>
      <c r="C7" s="420"/>
      <c r="D7" s="479"/>
      <c r="E7" s="480"/>
      <c r="F7" s="480"/>
      <c r="G7" s="481"/>
      <c r="H7" s="333"/>
      <c r="I7" s="333"/>
      <c r="J7" s="98"/>
    </row>
    <row r="8" spans="1:12" s="27" customFormat="1" ht="68.400000000000006" customHeight="1">
      <c r="A8" s="27">
        <f t="shared" ref="A8:A30" si="0">A7+1</f>
        <v>2</v>
      </c>
      <c r="B8" s="496" t="s">
        <v>805</v>
      </c>
      <c r="C8" s="497"/>
      <c r="D8" s="493"/>
      <c r="E8" s="494"/>
      <c r="F8" s="494"/>
      <c r="G8" s="495"/>
      <c r="H8" s="329"/>
      <c r="I8" s="329"/>
      <c r="J8" s="98"/>
    </row>
    <row r="9" spans="1:12" s="27" customFormat="1" ht="34.950000000000003" customHeight="1">
      <c r="B9" s="498" t="s">
        <v>757</v>
      </c>
      <c r="C9" s="499"/>
      <c r="D9" s="357" t="s">
        <v>773</v>
      </c>
      <c r="E9" s="365" t="s">
        <v>769</v>
      </c>
      <c r="F9" s="352"/>
      <c r="G9" s="353" t="s">
        <v>758</v>
      </c>
      <c r="H9" s="345"/>
      <c r="I9" s="330"/>
      <c r="J9" s="98"/>
    </row>
    <row r="10" spans="1:12" s="27" customFormat="1" ht="34.950000000000003" customHeight="1">
      <c r="B10" s="500" t="s">
        <v>759</v>
      </c>
      <c r="C10" s="501"/>
      <c r="D10" s="354" t="s">
        <v>774</v>
      </c>
      <c r="E10" s="363" t="s">
        <v>769</v>
      </c>
      <c r="F10" s="355"/>
      <c r="G10" s="356" t="s">
        <v>760</v>
      </c>
      <c r="H10" s="66"/>
      <c r="I10" s="270"/>
      <c r="J10" s="98"/>
    </row>
    <row r="11" spans="1:12" s="27" customFormat="1" ht="68.400000000000006" customHeight="1">
      <c r="A11" s="27">
        <v>3</v>
      </c>
      <c r="B11" s="419" t="s">
        <v>806</v>
      </c>
      <c r="C11" s="420"/>
      <c r="D11" s="479"/>
      <c r="E11" s="480"/>
      <c r="F11" s="480"/>
      <c r="G11" s="481"/>
      <c r="H11" s="271"/>
      <c r="I11" s="271"/>
      <c r="J11" s="98"/>
    </row>
    <row r="12" spans="1:12" s="27" customFormat="1" ht="68.400000000000006" customHeight="1">
      <c r="A12" s="27">
        <f t="shared" si="0"/>
        <v>4</v>
      </c>
      <c r="B12" s="419" t="s">
        <v>807</v>
      </c>
      <c r="C12" s="420"/>
      <c r="D12" s="479"/>
      <c r="E12" s="480"/>
      <c r="F12" s="480"/>
      <c r="G12" s="481"/>
      <c r="H12" s="331"/>
      <c r="I12" s="332"/>
      <c r="J12" s="98"/>
    </row>
    <row r="13" spans="1:12" s="27" customFormat="1" ht="68.400000000000006" customHeight="1">
      <c r="A13" s="27">
        <f t="shared" si="0"/>
        <v>5</v>
      </c>
      <c r="B13" s="419" t="s">
        <v>808</v>
      </c>
      <c r="C13" s="420"/>
      <c r="D13" s="479"/>
      <c r="E13" s="480"/>
      <c r="F13" s="480"/>
      <c r="G13" s="481"/>
      <c r="H13" s="271"/>
      <c r="I13" s="271"/>
      <c r="J13" s="98"/>
    </row>
    <row r="14" spans="1:12" s="27" customFormat="1" ht="68.400000000000006" customHeight="1">
      <c r="A14" s="27">
        <f t="shared" si="0"/>
        <v>6</v>
      </c>
      <c r="B14" s="419" t="s">
        <v>809</v>
      </c>
      <c r="C14" s="420"/>
      <c r="D14" s="479"/>
      <c r="E14" s="480"/>
      <c r="F14" s="480"/>
      <c r="G14" s="481"/>
      <c r="H14" s="331"/>
      <c r="I14" s="332"/>
      <c r="J14" s="98"/>
    </row>
    <row r="15" spans="1:12" s="27" customFormat="1" ht="68.400000000000006" customHeight="1">
      <c r="A15" s="27">
        <f t="shared" si="0"/>
        <v>7</v>
      </c>
      <c r="B15" s="419" t="s">
        <v>810</v>
      </c>
      <c r="C15" s="420"/>
      <c r="D15" s="479"/>
      <c r="E15" s="480"/>
      <c r="F15" s="480"/>
      <c r="G15" s="481"/>
      <c r="H15" s="271"/>
      <c r="I15" s="271"/>
      <c r="J15" s="98"/>
    </row>
    <row r="16" spans="1:12" s="27" customFormat="1" ht="68.400000000000006" customHeight="1">
      <c r="A16" s="27">
        <f t="shared" si="0"/>
        <v>8</v>
      </c>
      <c r="B16" s="496" t="s">
        <v>811</v>
      </c>
      <c r="C16" s="497"/>
      <c r="D16" s="485"/>
      <c r="E16" s="486"/>
      <c r="F16" s="486"/>
      <c r="G16" s="487"/>
      <c r="H16" s="483"/>
      <c r="I16" s="483"/>
    </row>
    <row r="17" spans="1:10" s="27" customFormat="1" ht="27" customHeight="1">
      <c r="B17" s="502"/>
      <c r="C17" s="503"/>
      <c r="D17" s="334" t="s">
        <v>775</v>
      </c>
      <c r="E17" s="366" t="s">
        <v>769</v>
      </c>
      <c r="F17" s="335"/>
      <c r="G17" s="336" t="s">
        <v>761</v>
      </c>
      <c r="H17" s="484"/>
      <c r="I17" s="484"/>
    </row>
    <row r="18" spans="1:10" s="27" customFormat="1" ht="68.400000000000006" customHeight="1">
      <c r="A18" s="27">
        <f>A16+1</f>
        <v>9</v>
      </c>
      <c r="B18" s="419" t="s">
        <v>812</v>
      </c>
      <c r="C18" s="420"/>
      <c r="D18" s="479"/>
      <c r="E18" s="480"/>
      <c r="F18" s="480"/>
      <c r="G18" s="481"/>
      <c r="H18" s="271"/>
      <c r="I18" s="271"/>
      <c r="J18" s="98"/>
    </row>
    <row r="19" spans="1:10" s="27" customFormat="1" ht="68.400000000000006" customHeight="1">
      <c r="A19" s="27">
        <f t="shared" si="0"/>
        <v>10</v>
      </c>
      <c r="B19" s="419" t="s">
        <v>813</v>
      </c>
      <c r="C19" s="420"/>
      <c r="D19" s="479"/>
      <c r="E19" s="480"/>
      <c r="F19" s="480"/>
      <c r="G19" s="481"/>
      <c r="H19" s="271"/>
      <c r="I19" s="271"/>
      <c r="J19" s="98"/>
    </row>
    <row r="20" spans="1:10" s="27" customFormat="1" ht="68.400000000000006" customHeight="1">
      <c r="A20" s="27">
        <f t="shared" si="0"/>
        <v>11</v>
      </c>
      <c r="B20" s="419" t="s">
        <v>814</v>
      </c>
      <c r="C20" s="420"/>
      <c r="D20" s="479"/>
      <c r="E20" s="480"/>
      <c r="F20" s="480"/>
      <c r="G20" s="481"/>
      <c r="H20" s="270"/>
      <c r="I20" s="271"/>
      <c r="J20" s="98"/>
    </row>
    <row r="21" spans="1:10" s="27" customFormat="1" ht="68.400000000000006" customHeight="1">
      <c r="A21" s="27">
        <f t="shared" si="0"/>
        <v>12</v>
      </c>
      <c r="B21" s="419" t="s">
        <v>815</v>
      </c>
      <c r="C21" s="420"/>
      <c r="D21" s="479"/>
      <c r="E21" s="480"/>
      <c r="F21" s="480"/>
      <c r="G21" s="481"/>
      <c r="H21" s="270"/>
      <c r="I21" s="271"/>
    </row>
    <row r="22" spans="1:10" s="27" customFormat="1" ht="68.400000000000006" customHeight="1">
      <c r="A22" s="27">
        <f t="shared" si="0"/>
        <v>13</v>
      </c>
      <c r="B22" s="419" t="s">
        <v>816</v>
      </c>
      <c r="C22" s="420"/>
      <c r="D22" s="479"/>
      <c r="E22" s="480"/>
      <c r="F22" s="480"/>
      <c r="G22" s="481"/>
      <c r="H22" s="270"/>
      <c r="I22" s="271"/>
    </row>
    <row r="23" spans="1:10" s="27" customFormat="1" ht="68.400000000000006" customHeight="1">
      <c r="A23" s="27">
        <f t="shared" si="0"/>
        <v>14</v>
      </c>
      <c r="B23" s="419" t="s">
        <v>817</v>
      </c>
      <c r="C23" s="420"/>
      <c r="D23" s="479"/>
      <c r="E23" s="480"/>
      <c r="F23" s="480"/>
      <c r="G23" s="481"/>
      <c r="H23" s="271"/>
      <c r="I23" s="271"/>
    </row>
    <row r="24" spans="1:10" s="27" customFormat="1" ht="68.400000000000006" customHeight="1">
      <c r="A24" s="27">
        <f t="shared" si="0"/>
        <v>15</v>
      </c>
      <c r="B24" s="405" t="s">
        <v>847</v>
      </c>
      <c r="C24" s="406"/>
      <c r="D24" s="479"/>
      <c r="E24" s="480"/>
      <c r="F24" s="480"/>
      <c r="G24" s="481"/>
      <c r="H24" s="271"/>
      <c r="I24" s="271"/>
    </row>
    <row r="25" spans="1:10" s="27" customFormat="1" ht="58.35" customHeight="1">
      <c r="A25" s="27">
        <f t="shared" si="0"/>
        <v>16</v>
      </c>
      <c r="B25" s="419" t="s">
        <v>829</v>
      </c>
      <c r="C25" s="420"/>
      <c r="D25" s="476"/>
      <c r="E25" s="477"/>
      <c r="F25" s="477"/>
      <c r="G25" s="478"/>
      <c r="H25" s="332"/>
      <c r="I25" s="332"/>
    </row>
    <row r="26" spans="1:10" s="27" customFormat="1" ht="58.35" customHeight="1">
      <c r="A26" s="27">
        <f t="shared" si="0"/>
        <v>17</v>
      </c>
      <c r="B26" s="419" t="s">
        <v>830</v>
      </c>
      <c r="C26" s="420"/>
      <c r="D26" s="476"/>
      <c r="E26" s="477"/>
      <c r="F26" s="477"/>
      <c r="G26" s="478"/>
      <c r="H26" s="271"/>
      <c r="I26" s="271"/>
    </row>
    <row r="27" spans="1:10" s="27" customFormat="1" ht="68.400000000000006" customHeight="1">
      <c r="A27" s="27">
        <f t="shared" si="0"/>
        <v>18</v>
      </c>
      <c r="B27" s="419" t="s">
        <v>818</v>
      </c>
      <c r="C27" s="420"/>
      <c r="D27" s="479"/>
      <c r="E27" s="480"/>
      <c r="F27" s="480"/>
      <c r="G27" s="481"/>
      <c r="H27" s="271"/>
      <c r="I27" s="271"/>
    </row>
    <row r="28" spans="1:10" s="27" customFormat="1" ht="68.400000000000006" customHeight="1">
      <c r="A28" s="27">
        <f t="shared" si="0"/>
        <v>19</v>
      </c>
      <c r="B28" s="419" t="s">
        <v>819</v>
      </c>
      <c r="C28" s="420"/>
      <c r="D28" s="482"/>
      <c r="E28" s="482"/>
      <c r="F28" s="482"/>
      <c r="G28" s="482"/>
      <c r="H28" s="271"/>
      <c r="I28" s="271"/>
    </row>
    <row r="29" spans="1:10" s="27" customFormat="1" ht="68.400000000000006" customHeight="1">
      <c r="A29" s="27">
        <f t="shared" si="0"/>
        <v>20</v>
      </c>
      <c r="B29" s="419" t="s">
        <v>820</v>
      </c>
      <c r="C29" s="420"/>
      <c r="D29" s="482"/>
      <c r="E29" s="482"/>
      <c r="F29" s="482"/>
      <c r="G29" s="482"/>
      <c r="H29" s="271"/>
      <c r="I29" s="271"/>
    </row>
    <row r="30" spans="1:10" s="27" customFormat="1" ht="57.75" customHeight="1">
      <c r="A30" s="27">
        <f t="shared" si="0"/>
        <v>21</v>
      </c>
      <c r="B30" s="419" t="s">
        <v>831</v>
      </c>
      <c r="C30" s="420"/>
      <c r="D30" s="391"/>
      <c r="E30" s="376"/>
      <c r="F30" s="376"/>
      <c r="G30" s="377"/>
      <c r="H30" s="343"/>
      <c r="I30" s="343"/>
    </row>
    <row r="31" spans="1:10" s="27" customFormat="1" ht="57.75" customHeight="1">
      <c r="B31" s="419" t="s">
        <v>832</v>
      </c>
      <c r="C31" s="420"/>
      <c r="D31" s="391"/>
      <c r="E31" s="376"/>
      <c r="F31" s="376"/>
      <c r="G31" s="377"/>
      <c r="H31" s="343"/>
      <c r="I31" s="343"/>
    </row>
    <row r="32" spans="1:10" s="27" customFormat="1" ht="58.35" customHeight="1">
      <c r="B32" s="419" t="s">
        <v>652</v>
      </c>
      <c r="C32" s="420"/>
      <c r="D32" s="476"/>
      <c r="E32" s="477"/>
      <c r="F32" s="477"/>
      <c r="G32" s="478"/>
      <c r="H32" s="271">
        <f>SUM(H7:H31)</f>
        <v>0</v>
      </c>
      <c r="I32" s="271">
        <f>SUM(I7:I31)</f>
        <v>0</v>
      </c>
    </row>
    <row r="33" spans="1:9" s="27" customFormat="1" ht="12" hidden="1" outlineLevel="1">
      <c r="A33" s="27">
        <f t="shared" ref="A33:A38" si="1">A32+1</f>
        <v>1</v>
      </c>
      <c r="B33" s="271"/>
      <c r="C33" s="270"/>
      <c r="D33" s="270"/>
      <c r="E33" s="337"/>
      <c r="F33" s="337"/>
      <c r="G33" s="337"/>
      <c r="H33" s="337"/>
      <c r="I33" s="337"/>
    </row>
    <row r="34" spans="1:9" s="27" customFormat="1" ht="12" hidden="1" outlineLevel="1">
      <c r="A34" s="27">
        <f t="shared" si="1"/>
        <v>2</v>
      </c>
      <c r="B34" s="271"/>
      <c r="C34" s="270"/>
      <c r="D34" s="270"/>
      <c r="E34" s="337"/>
      <c r="F34" s="337"/>
      <c r="G34" s="337"/>
      <c r="H34" s="337"/>
      <c r="I34" s="337"/>
    </row>
    <row r="35" spans="1:9" s="27" customFormat="1" ht="12" hidden="1" outlineLevel="1">
      <c r="A35" s="27">
        <f t="shared" si="1"/>
        <v>3</v>
      </c>
      <c r="B35" s="271"/>
      <c r="C35" s="270"/>
      <c r="D35" s="270"/>
      <c r="E35" s="337"/>
      <c r="F35" s="337"/>
      <c r="G35" s="337"/>
      <c r="H35" s="337"/>
      <c r="I35" s="337"/>
    </row>
    <row r="36" spans="1:9" s="27" customFormat="1" ht="12" hidden="1" outlineLevel="1">
      <c r="A36" s="27">
        <f t="shared" si="1"/>
        <v>4</v>
      </c>
      <c r="B36" s="271"/>
      <c r="C36" s="270"/>
      <c r="D36" s="270"/>
      <c r="E36" s="337"/>
      <c r="F36" s="337"/>
      <c r="G36" s="337"/>
      <c r="H36" s="337"/>
      <c r="I36" s="337"/>
    </row>
    <row r="37" spans="1:9" s="27" customFormat="1" ht="12" hidden="1" outlineLevel="1">
      <c r="A37" s="27">
        <f t="shared" si="1"/>
        <v>5</v>
      </c>
      <c r="B37" s="271"/>
      <c r="C37" s="270"/>
      <c r="D37" s="270"/>
      <c r="E37" s="337"/>
      <c r="F37" s="337"/>
      <c r="G37" s="337"/>
      <c r="H37" s="337"/>
      <c r="I37" s="337"/>
    </row>
    <row r="38" spans="1:9" s="27" customFormat="1" ht="12" hidden="1" outlineLevel="1">
      <c r="A38" s="27">
        <f t="shared" si="1"/>
        <v>6</v>
      </c>
      <c r="B38" s="271"/>
      <c r="C38" s="270"/>
      <c r="D38" s="270"/>
      <c r="E38" s="337"/>
      <c r="F38" s="337"/>
      <c r="G38" s="337"/>
      <c r="H38" s="337"/>
      <c r="I38" s="337"/>
    </row>
    <row r="39" spans="1:9" collapsed="1">
      <c r="A39" s="45"/>
      <c r="B39" s="327"/>
      <c r="C39" s="327"/>
      <c r="D39" s="327"/>
      <c r="E39" s="327"/>
      <c r="F39" s="327"/>
      <c r="G39" s="327"/>
      <c r="H39" s="327"/>
      <c r="I39" s="327"/>
    </row>
    <row r="40" spans="1:9">
      <c r="A40" s="45"/>
      <c r="B40" s="327"/>
      <c r="C40" s="327"/>
      <c r="D40" s="327"/>
      <c r="E40" s="327"/>
      <c r="F40" s="327"/>
      <c r="G40" s="327"/>
      <c r="H40" s="327"/>
      <c r="I40" s="32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3">
    <mergeCell ref="B32:C32"/>
    <mergeCell ref="B30:C30"/>
    <mergeCell ref="B22:C22"/>
    <mergeCell ref="B23:C23"/>
    <mergeCell ref="B27:C27"/>
    <mergeCell ref="B28:C28"/>
    <mergeCell ref="B29:C29"/>
    <mergeCell ref="B24:C24"/>
    <mergeCell ref="B25:C25"/>
    <mergeCell ref="B26:C26"/>
    <mergeCell ref="B31:C31"/>
    <mergeCell ref="B18:C18"/>
    <mergeCell ref="B19:C19"/>
    <mergeCell ref="B20:C20"/>
    <mergeCell ref="B21:C21"/>
    <mergeCell ref="B13:C13"/>
    <mergeCell ref="B14:C14"/>
    <mergeCell ref="B15:C15"/>
    <mergeCell ref="B16:C17"/>
    <mergeCell ref="B12:C12"/>
    <mergeCell ref="K1:L5"/>
    <mergeCell ref="B2:I2"/>
    <mergeCell ref="H4:I4"/>
    <mergeCell ref="D6:G6"/>
    <mergeCell ref="D7:G7"/>
    <mergeCell ref="B6:C6"/>
    <mergeCell ref="B7:C7"/>
    <mergeCell ref="D8:G8"/>
    <mergeCell ref="B8:C8"/>
    <mergeCell ref="B9:C9"/>
    <mergeCell ref="B10:C10"/>
    <mergeCell ref="B11:C11"/>
    <mergeCell ref="H16:H17"/>
    <mergeCell ref="I16:I17"/>
    <mergeCell ref="D21:G21"/>
    <mergeCell ref="D11:G11"/>
    <mergeCell ref="D12:G12"/>
    <mergeCell ref="D13:G13"/>
    <mergeCell ref="D14:G14"/>
    <mergeCell ref="D15:G15"/>
    <mergeCell ref="D18:G18"/>
    <mergeCell ref="D19:G19"/>
    <mergeCell ref="D20:G20"/>
    <mergeCell ref="D16:G16"/>
    <mergeCell ref="D32:G32"/>
    <mergeCell ref="D22:G22"/>
    <mergeCell ref="D23:G23"/>
    <mergeCell ref="D24:G24"/>
    <mergeCell ref="D25:G25"/>
    <mergeCell ref="D26:G26"/>
    <mergeCell ref="D27:G27"/>
    <mergeCell ref="D28:G28"/>
    <mergeCell ref="D29:G29"/>
  </mergeCells>
  <phoneticPr fontId="2"/>
  <printOptions horizontalCentered="1"/>
  <pageMargins left="0.98425196850393704" right="0.98425196850393704" top="0.98425196850393704" bottom="0.98425196850393704" header="0.31496062992125984" footer="0.31496062992125984"/>
  <pageSetup paperSize="9" scale="4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148"/>
  <sheetViews>
    <sheetView view="pageBreakPreview" zoomScale="85" zoomScaleNormal="100" zoomScaleSheetLayoutView="85" workbookViewId="0">
      <selection activeCell="G1" sqref="G1"/>
    </sheetView>
  </sheetViews>
  <sheetFormatPr defaultRowHeight="14.4"/>
  <cols>
    <col min="1" max="1" width="1.21875" style="279" customWidth="1"/>
    <col min="2" max="2" width="25.6640625" style="371" customWidth="1"/>
    <col min="3" max="4" width="13.6640625" style="371" customWidth="1"/>
    <col min="5" max="7" width="13.6640625" style="279" customWidth="1"/>
    <col min="8" max="8" width="25.6640625" style="279" customWidth="1"/>
    <col min="9" max="256" width="9" style="279"/>
    <col min="257" max="257" width="1.21875" style="279" customWidth="1"/>
    <col min="258" max="258" width="24.33203125" style="279" customWidth="1"/>
    <col min="259" max="263" width="13.6640625" style="279" customWidth="1"/>
    <col min="264" max="264" width="30.6640625" style="279" customWidth="1"/>
    <col min="265" max="512" width="9" style="279"/>
    <col min="513" max="513" width="1.21875" style="279" customWidth="1"/>
    <col min="514" max="514" width="24.33203125" style="279" customWidth="1"/>
    <col min="515" max="519" width="13.6640625" style="279" customWidth="1"/>
    <col min="520" max="520" width="30.6640625" style="279" customWidth="1"/>
    <col min="521" max="768" width="9" style="279"/>
    <col min="769" max="769" width="1.21875" style="279" customWidth="1"/>
    <col min="770" max="770" width="24.33203125" style="279" customWidth="1"/>
    <col min="771" max="775" width="13.6640625" style="279" customWidth="1"/>
    <col min="776" max="776" width="30.6640625" style="279" customWidth="1"/>
    <col min="777" max="1024" width="9" style="279"/>
    <col min="1025" max="1025" width="1.21875" style="279" customWidth="1"/>
    <col min="1026" max="1026" width="24.33203125" style="279" customWidth="1"/>
    <col min="1027" max="1031" width="13.6640625" style="279" customWidth="1"/>
    <col min="1032" max="1032" width="30.6640625" style="279" customWidth="1"/>
    <col min="1033" max="1280" width="9" style="279"/>
    <col min="1281" max="1281" width="1.21875" style="279" customWidth="1"/>
    <col min="1282" max="1282" width="24.33203125" style="279" customWidth="1"/>
    <col min="1283" max="1287" width="13.6640625" style="279" customWidth="1"/>
    <col min="1288" max="1288" width="30.6640625" style="279" customWidth="1"/>
    <col min="1289" max="1536" width="9" style="279"/>
    <col min="1537" max="1537" width="1.21875" style="279" customWidth="1"/>
    <col min="1538" max="1538" width="24.33203125" style="279" customWidth="1"/>
    <col min="1539" max="1543" width="13.6640625" style="279" customWidth="1"/>
    <col min="1544" max="1544" width="30.6640625" style="279" customWidth="1"/>
    <col min="1545" max="1792" width="9" style="279"/>
    <col min="1793" max="1793" width="1.21875" style="279" customWidth="1"/>
    <col min="1794" max="1794" width="24.33203125" style="279" customWidth="1"/>
    <col min="1795" max="1799" width="13.6640625" style="279" customWidth="1"/>
    <col min="1800" max="1800" width="30.6640625" style="279" customWidth="1"/>
    <col min="1801" max="2048" width="9" style="279"/>
    <col min="2049" max="2049" width="1.21875" style="279" customWidth="1"/>
    <col min="2050" max="2050" width="24.33203125" style="279" customWidth="1"/>
    <col min="2051" max="2055" width="13.6640625" style="279" customWidth="1"/>
    <col min="2056" max="2056" width="30.6640625" style="279" customWidth="1"/>
    <col min="2057" max="2304" width="9" style="279"/>
    <col min="2305" max="2305" width="1.21875" style="279" customWidth="1"/>
    <col min="2306" max="2306" width="24.33203125" style="279" customWidth="1"/>
    <col min="2307" max="2311" width="13.6640625" style="279" customWidth="1"/>
    <col min="2312" max="2312" width="30.6640625" style="279" customWidth="1"/>
    <col min="2313" max="2560" width="9" style="279"/>
    <col min="2561" max="2561" width="1.21875" style="279" customWidth="1"/>
    <col min="2562" max="2562" width="24.33203125" style="279" customWidth="1"/>
    <col min="2563" max="2567" width="13.6640625" style="279" customWidth="1"/>
    <col min="2568" max="2568" width="30.6640625" style="279" customWidth="1"/>
    <col min="2569" max="2816" width="9" style="279"/>
    <col min="2817" max="2817" width="1.21875" style="279" customWidth="1"/>
    <col min="2818" max="2818" width="24.33203125" style="279" customWidth="1"/>
    <col min="2819" max="2823" width="13.6640625" style="279" customWidth="1"/>
    <col min="2824" max="2824" width="30.6640625" style="279" customWidth="1"/>
    <col min="2825" max="3072" width="9" style="279"/>
    <col min="3073" max="3073" width="1.21875" style="279" customWidth="1"/>
    <col min="3074" max="3074" width="24.33203125" style="279" customWidth="1"/>
    <col min="3075" max="3079" width="13.6640625" style="279" customWidth="1"/>
    <col min="3080" max="3080" width="30.6640625" style="279" customWidth="1"/>
    <col min="3081" max="3328" width="9" style="279"/>
    <col min="3329" max="3329" width="1.21875" style="279" customWidth="1"/>
    <col min="3330" max="3330" width="24.33203125" style="279" customWidth="1"/>
    <col min="3331" max="3335" width="13.6640625" style="279" customWidth="1"/>
    <col min="3336" max="3336" width="30.6640625" style="279" customWidth="1"/>
    <col min="3337" max="3584" width="9" style="279"/>
    <col min="3585" max="3585" width="1.21875" style="279" customWidth="1"/>
    <col min="3586" max="3586" width="24.33203125" style="279" customWidth="1"/>
    <col min="3587" max="3591" width="13.6640625" style="279" customWidth="1"/>
    <col min="3592" max="3592" width="30.6640625" style="279" customWidth="1"/>
    <col min="3593" max="3840" width="9" style="279"/>
    <col min="3841" max="3841" width="1.21875" style="279" customWidth="1"/>
    <col min="3842" max="3842" width="24.33203125" style="279" customWidth="1"/>
    <col min="3843" max="3847" width="13.6640625" style="279" customWidth="1"/>
    <col min="3848" max="3848" width="30.6640625" style="279" customWidth="1"/>
    <col min="3849" max="4096" width="9" style="279"/>
    <col min="4097" max="4097" width="1.21875" style="279" customWidth="1"/>
    <col min="4098" max="4098" width="24.33203125" style="279" customWidth="1"/>
    <col min="4099" max="4103" width="13.6640625" style="279" customWidth="1"/>
    <col min="4104" max="4104" width="30.6640625" style="279" customWidth="1"/>
    <col min="4105" max="4352" width="9" style="279"/>
    <col min="4353" max="4353" width="1.21875" style="279" customWidth="1"/>
    <col min="4354" max="4354" width="24.33203125" style="279" customWidth="1"/>
    <col min="4355" max="4359" width="13.6640625" style="279" customWidth="1"/>
    <col min="4360" max="4360" width="30.6640625" style="279" customWidth="1"/>
    <col min="4361" max="4608" width="9" style="279"/>
    <col min="4609" max="4609" width="1.21875" style="279" customWidth="1"/>
    <col min="4610" max="4610" width="24.33203125" style="279" customWidth="1"/>
    <col min="4611" max="4615" width="13.6640625" style="279" customWidth="1"/>
    <col min="4616" max="4616" width="30.6640625" style="279" customWidth="1"/>
    <col min="4617" max="4864" width="9" style="279"/>
    <col min="4865" max="4865" width="1.21875" style="279" customWidth="1"/>
    <col min="4866" max="4866" width="24.33203125" style="279" customWidth="1"/>
    <col min="4867" max="4871" width="13.6640625" style="279" customWidth="1"/>
    <col min="4872" max="4872" width="30.6640625" style="279" customWidth="1"/>
    <col min="4873" max="5120" width="9" style="279"/>
    <col min="5121" max="5121" width="1.21875" style="279" customWidth="1"/>
    <col min="5122" max="5122" width="24.33203125" style="279" customWidth="1"/>
    <col min="5123" max="5127" width="13.6640625" style="279" customWidth="1"/>
    <col min="5128" max="5128" width="30.6640625" style="279" customWidth="1"/>
    <col min="5129" max="5376" width="9" style="279"/>
    <col min="5377" max="5377" width="1.21875" style="279" customWidth="1"/>
    <col min="5378" max="5378" width="24.33203125" style="279" customWidth="1"/>
    <col min="5379" max="5383" width="13.6640625" style="279" customWidth="1"/>
    <col min="5384" max="5384" width="30.6640625" style="279" customWidth="1"/>
    <col min="5385" max="5632" width="9" style="279"/>
    <col min="5633" max="5633" width="1.21875" style="279" customWidth="1"/>
    <col min="5634" max="5634" width="24.33203125" style="279" customWidth="1"/>
    <col min="5635" max="5639" width="13.6640625" style="279" customWidth="1"/>
    <col min="5640" max="5640" width="30.6640625" style="279" customWidth="1"/>
    <col min="5641" max="5888" width="9" style="279"/>
    <col min="5889" max="5889" width="1.21875" style="279" customWidth="1"/>
    <col min="5890" max="5890" width="24.33203125" style="279" customWidth="1"/>
    <col min="5891" max="5895" width="13.6640625" style="279" customWidth="1"/>
    <col min="5896" max="5896" width="30.6640625" style="279" customWidth="1"/>
    <col min="5897" max="6144" width="9" style="279"/>
    <col min="6145" max="6145" width="1.21875" style="279" customWidth="1"/>
    <col min="6146" max="6146" width="24.33203125" style="279" customWidth="1"/>
    <col min="6147" max="6151" width="13.6640625" style="279" customWidth="1"/>
    <col min="6152" max="6152" width="30.6640625" style="279" customWidth="1"/>
    <col min="6153" max="6400" width="9" style="279"/>
    <col min="6401" max="6401" width="1.21875" style="279" customWidth="1"/>
    <col min="6402" max="6402" width="24.33203125" style="279" customWidth="1"/>
    <col min="6403" max="6407" width="13.6640625" style="279" customWidth="1"/>
    <col min="6408" max="6408" width="30.6640625" style="279" customWidth="1"/>
    <col min="6409" max="6656" width="9" style="279"/>
    <col min="6657" max="6657" width="1.21875" style="279" customWidth="1"/>
    <col min="6658" max="6658" width="24.33203125" style="279" customWidth="1"/>
    <col min="6659" max="6663" width="13.6640625" style="279" customWidth="1"/>
    <col min="6664" max="6664" width="30.6640625" style="279" customWidth="1"/>
    <col min="6665" max="6912" width="9" style="279"/>
    <col min="6913" max="6913" width="1.21875" style="279" customWidth="1"/>
    <col min="6914" max="6914" width="24.33203125" style="279" customWidth="1"/>
    <col min="6915" max="6919" width="13.6640625" style="279" customWidth="1"/>
    <col min="6920" max="6920" width="30.6640625" style="279" customWidth="1"/>
    <col min="6921" max="7168" width="9" style="279"/>
    <col min="7169" max="7169" width="1.21875" style="279" customWidth="1"/>
    <col min="7170" max="7170" width="24.33203125" style="279" customWidth="1"/>
    <col min="7171" max="7175" width="13.6640625" style="279" customWidth="1"/>
    <col min="7176" max="7176" width="30.6640625" style="279" customWidth="1"/>
    <col min="7177" max="7424" width="9" style="279"/>
    <col min="7425" max="7425" width="1.21875" style="279" customWidth="1"/>
    <col min="7426" max="7426" width="24.33203125" style="279" customWidth="1"/>
    <col min="7427" max="7431" width="13.6640625" style="279" customWidth="1"/>
    <col min="7432" max="7432" width="30.6640625" style="279" customWidth="1"/>
    <col min="7433" max="7680" width="9" style="279"/>
    <col min="7681" max="7681" width="1.21875" style="279" customWidth="1"/>
    <col min="7682" max="7682" width="24.33203125" style="279" customWidth="1"/>
    <col min="7683" max="7687" width="13.6640625" style="279" customWidth="1"/>
    <col min="7688" max="7688" width="30.6640625" style="279" customWidth="1"/>
    <col min="7689" max="7936" width="9" style="279"/>
    <col min="7937" max="7937" width="1.21875" style="279" customWidth="1"/>
    <col min="7938" max="7938" width="24.33203125" style="279" customWidth="1"/>
    <col min="7939" max="7943" width="13.6640625" style="279" customWidth="1"/>
    <col min="7944" max="7944" width="30.6640625" style="279" customWidth="1"/>
    <col min="7945" max="8192" width="9" style="279"/>
    <col min="8193" max="8193" width="1.21875" style="279" customWidth="1"/>
    <col min="8194" max="8194" width="24.33203125" style="279" customWidth="1"/>
    <col min="8195" max="8199" width="13.6640625" style="279" customWidth="1"/>
    <col min="8200" max="8200" width="30.6640625" style="279" customWidth="1"/>
    <col min="8201" max="8448" width="9" style="279"/>
    <col min="8449" max="8449" width="1.21875" style="279" customWidth="1"/>
    <col min="8450" max="8450" width="24.33203125" style="279" customWidth="1"/>
    <col min="8451" max="8455" width="13.6640625" style="279" customWidth="1"/>
    <col min="8456" max="8456" width="30.6640625" style="279" customWidth="1"/>
    <col min="8457" max="8704" width="9" style="279"/>
    <col min="8705" max="8705" width="1.21875" style="279" customWidth="1"/>
    <col min="8706" max="8706" width="24.33203125" style="279" customWidth="1"/>
    <col min="8707" max="8711" width="13.6640625" style="279" customWidth="1"/>
    <col min="8712" max="8712" width="30.6640625" style="279" customWidth="1"/>
    <col min="8713" max="8960" width="9" style="279"/>
    <col min="8961" max="8961" width="1.21875" style="279" customWidth="1"/>
    <col min="8962" max="8962" width="24.33203125" style="279" customWidth="1"/>
    <col min="8963" max="8967" width="13.6640625" style="279" customWidth="1"/>
    <col min="8968" max="8968" width="30.6640625" style="279" customWidth="1"/>
    <col min="8969" max="9216" width="9" style="279"/>
    <col min="9217" max="9217" width="1.21875" style="279" customWidth="1"/>
    <col min="9218" max="9218" width="24.33203125" style="279" customWidth="1"/>
    <col min="9219" max="9223" width="13.6640625" style="279" customWidth="1"/>
    <col min="9224" max="9224" width="30.6640625" style="279" customWidth="1"/>
    <col min="9225" max="9472" width="9" style="279"/>
    <col min="9473" max="9473" width="1.21875" style="279" customWidth="1"/>
    <col min="9474" max="9474" width="24.33203125" style="279" customWidth="1"/>
    <col min="9475" max="9479" width="13.6640625" style="279" customWidth="1"/>
    <col min="9480" max="9480" width="30.6640625" style="279" customWidth="1"/>
    <col min="9481" max="9728" width="9" style="279"/>
    <col min="9729" max="9729" width="1.21875" style="279" customWidth="1"/>
    <col min="9730" max="9730" width="24.33203125" style="279" customWidth="1"/>
    <col min="9731" max="9735" width="13.6640625" style="279" customWidth="1"/>
    <col min="9736" max="9736" width="30.6640625" style="279" customWidth="1"/>
    <col min="9737" max="9984" width="9" style="279"/>
    <col min="9985" max="9985" width="1.21875" style="279" customWidth="1"/>
    <col min="9986" max="9986" width="24.33203125" style="279" customWidth="1"/>
    <col min="9987" max="9991" width="13.6640625" style="279" customWidth="1"/>
    <col min="9992" max="9992" width="30.6640625" style="279" customWidth="1"/>
    <col min="9993" max="10240" width="9" style="279"/>
    <col min="10241" max="10241" width="1.21875" style="279" customWidth="1"/>
    <col min="10242" max="10242" width="24.33203125" style="279" customWidth="1"/>
    <col min="10243" max="10247" width="13.6640625" style="279" customWidth="1"/>
    <col min="10248" max="10248" width="30.6640625" style="279" customWidth="1"/>
    <col min="10249" max="10496" width="9" style="279"/>
    <col min="10497" max="10497" width="1.21875" style="279" customWidth="1"/>
    <col min="10498" max="10498" width="24.33203125" style="279" customWidth="1"/>
    <col min="10499" max="10503" width="13.6640625" style="279" customWidth="1"/>
    <col min="10504" max="10504" width="30.6640625" style="279" customWidth="1"/>
    <col min="10505" max="10752" width="9" style="279"/>
    <col min="10753" max="10753" width="1.21875" style="279" customWidth="1"/>
    <col min="10754" max="10754" width="24.33203125" style="279" customWidth="1"/>
    <col min="10755" max="10759" width="13.6640625" style="279" customWidth="1"/>
    <col min="10760" max="10760" width="30.6640625" style="279" customWidth="1"/>
    <col min="10761" max="11008" width="9" style="279"/>
    <col min="11009" max="11009" width="1.21875" style="279" customWidth="1"/>
    <col min="11010" max="11010" width="24.33203125" style="279" customWidth="1"/>
    <col min="11011" max="11015" width="13.6640625" style="279" customWidth="1"/>
    <col min="11016" max="11016" width="30.6640625" style="279" customWidth="1"/>
    <col min="11017" max="11264" width="9" style="279"/>
    <col min="11265" max="11265" width="1.21875" style="279" customWidth="1"/>
    <col min="11266" max="11266" width="24.33203125" style="279" customWidth="1"/>
    <col min="11267" max="11271" width="13.6640625" style="279" customWidth="1"/>
    <col min="11272" max="11272" width="30.6640625" style="279" customWidth="1"/>
    <col min="11273" max="11520" width="9" style="279"/>
    <col min="11521" max="11521" width="1.21875" style="279" customWidth="1"/>
    <col min="11522" max="11522" width="24.33203125" style="279" customWidth="1"/>
    <col min="11523" max="11527" width="13.6640625" style="279" customWidth="1"/>
    <col min="11528" max="11528" width="30.6640625" style="279" customWidth="1"/>
    <col min="11529" max="11776" width="9" style="279"/>
    <col min="11777" max="11777" width="1.21875" style="279" customWidth="1"/>
    <col min="11778" max="11778" width="24.33203125" style="279" customWidth="1"/>
    <col min="11779" max="11783" width="13.6640625" style="279" customWidth="1"/>
    <col min="11784" max="11784" width="30.6640625" style="279" customWidth="1"/>
    <col min="11785" max="12032" width="9" style="279"/>
    <col min="12033" max="12033" width="1.21875" style="279" customWidth="1"/>
    <col min="12034" max="12034" width="24.33203125" style="279" customWidth="1"/>
    <col min="12035" max="12039" width="13.6640625" style="279" customWidth="1"/>
    <col min="12040" max="12040" width="30.6640625" style="279" customWidth="1"/>
    <col min="12041" max="12288" width="9" style="279"/>
    <col min="12289" max="12289" width="1.21875" style="279" customWidth="1"/>
    <col min="12290" max="12290" width="24.33203125" style="279" customWidth="1"/>
    <col min="12291" max="12295" width="13.6640625" style="279" customWidth="1"/>
    <col min="12296" max="12296" width="30.6640625" style="279" customWidth="1"/>
    <col min="12297" max="12544" width="9" style="279"/>
    <col min="12545" max="12545" width="1.21875" style="279" customWidth="1"/>
    <col min="12546" max="12546" width="24.33203125" style="279" customWidth="1"/>
    <col min="12547" max="12551" width="13.6640625" style="279" customWidth="1"/>
    <col min="12552" max="12552" width="30.6640625" style="279" customWidth="1"/>
    <col min="12553" max="12800" width="9" style="279"/>
    <col min="12801" max="12801" width="1.21875" style="279" customWidth="1"/>
    <col min="12802" max="12802" width="24.33203125" style="279" customWidth="1"/>
    <col min="12803" max="12807" width="13.6640625" style="279" customWidth="1"/>
    <col min="12808" max="12808" width="30.6640625" style="279" customWidth="1"/>
    <col min="12809" max="13056" width="9" style="279"/>
    <col min="13057" max="13057" width="1.21875" style="279" customWidth="1"/>
    <col min="13058" max="13058" width="24.33203125" style="279" customWidth="1"/>
    <col min="13059" max="13063" width="13.6640625" style="279" customWidth="1"/>
    <col min="13064" max="13064" width="30.6640625" style="279" customWidth="1"/>
    <col min="13065" max="13312" width="9" style="279"/>
    <col min="13313" max="13313" width="1.21875" style="279" customWidth="1"/>
    <col min="13314" max="13314" width="24.33203125" style="279" customWidth="1"/>
    <col min="13315" max="13319" width="13.6640625" style="279" customWidth="1"/>
    <col min="13320" max="13320" width="30.6640625" style="279" customWidth="1"/>
    <col min="13321" max="13568" width="9" style="279"/>
    <col min="13569" max="13569" width="1.21875" style="279" customWidth="1"/>
    <col min="13570" max="13570" width="24.33203125" style="279" customWidth="1"/>
    <col min="13571" max="13575" width="13.6640625" style="279" customWidth="1"/>
    <col min="13576" max="13576" width="30.6640625" style="279" customWidth="1"/>
    <col min="13577" max="13824" width="9" style="279"/>
    <col min="13825" max="13825" width="1.21875" style="279" customWidth="1"/>
    <col min="13826" max="13826" width="24.33203125" style="279" customWidth="1"/>
    <col min="13827" max="13831" width="13.6640625" style="279" customWidth="1"/>
    <col min="13832" max="13832" width="30.6640625" style="279" customWidth="1"/>
    <col min="13833" max="14080" width="9" style="279"/>
    <col min="14081" max="14081" width="1.21875" style="279" customWidth="1"/>
    <col min="14082" max="14082" width="24.33203125" style="279" customWidth="1"/>
    <col min="14083" max="14087" width="13.6640625" style="279" customWidth="1"/>
    <col min="14088" max="14088" width="30.6640625" style="279" customWidth="1"/>
    <col min="14089" max="14336" width="9" style="279"/>
    <col min="14337" max="14337" width="1.21875" style="279" customWidth="1"/>
    <col min="14338" max="14338" width="24.33203125" style="279" customWidth="1"/>
    <col min="14339" max="14343" width="13.6640625" style="279" customWidth="1"/>
    <col min="14344" max="14344" width="30.6640625" style="279" customWidth="1"/>
    <col min="14345" max="14592" width="9" style="279"/>
    <col min="14593" max="14593" width="1.21875" style="279" customWidth="1"/>
    <col min="14594" max="14594" width="24.33203125" style="279" customWidth="1"/>
    <col min="14595" max="14599" width="13.6640625" style="279" customWidth="1"/>
    <col min="14600" max="14600" width="30.6640625" style="279" customWidth="1"/>
    <col min="14601" max="14848" width="9" style="279"/>
    <col min="14849" max="14849" width="1.21875" style="279" customWidth="1"/>
    <col min="14850" max="14850" width="24.33203125" style="279" customWidth="1"/>
    <col min="14851" max="14855" width="13.6640625" style="279" customWidth="1"/>
    <col min="14856" max="14856" width="30.6640625" style="279" customWidth="1"/>
    <col min="14857" max="15104" width="9" style="279"/>
    <col min="15105" max="15105" width="1.21875" style="279" customWidth="1"/>
    <col min="15106" max="15106" width="24.33203125" style="279" customWidth="1"/>
    <col min="15107" max="15111" width="13.6640625" style="279" customWidth="1"/>
    <col min="15112" max="15112" width="30.6640625" style="279" customWidth="1"/>
    <col min="15113" max="15360" width="9" style="279"/>
    <col min="15361" max="15361" width="1.21875" style="279" customWidth="1"/>
    <col min="15362" max="15362" width="24.33203125" style="279" customWidth="1"/>
    <col min="15363" max="15367" width="13.6640625" style="279" customWidth="1"/>
    <col min="15368" max="15368" width="30.6640625" style="279" customWidth="1"/>
    <col min="15369" max="15616" width="9" style="279"/>
    <col min="15617" max="15617" width="1.21875" style="279" customWidth="1"/>
    <col min="15618" max="15618" width="24.33203125" style="279" customWidth="1"/>
    <col min="15619" max="15623" width="13.6640625" style="279" customWidth="1"/>
    <col min="15624" max="15624" width="30.6640625" style="279" customWidth="1"/>
    <col min="15625" max="15872" width="9" style="279"/>
    <col min="15873" max="15873" width="1.21875" style="279" customWidth="1"/>
    <col min="15874" max="15874" width="24.33203125" style="279" customWidth="1"/>
    <col min="15875" max="15879" width="13.6640625" style="279" customWidth="1"/>
    <col min="15880" max="15880" width="30.6640625" style="279" customWidth="1"/>
    <col min="15881" max="16128" width="9" style="279"/>
    <col min="16129" max="16129" width="1.21875" style="279" customWidth="1"/>
    <col min="16130" max="16130" width="24.33203125" style="279" customWidth="1"/>
    <col min="16131" max="16135" width="13.6640625" style="279" customWidth="1"/>
    <col min="16136" max="16136" width="30.6640625" style="279" customWidth="1"/>
    <col min="16137" max="16384" width="9" style="279"/>
  </cols>
  <sheetData>
    <row r="1" spans="2:8">
      <c r="B1" s="279"/>
      <c r="C1" s="279"/>
      <c r="D1" s="279"/>
      <c r="H1" s="302" t="s">
        <v>729</v>
      </c>
    </row>
    <row r="2" spans="2:8" ht="20.100000000000001" customHeight="1">
      <c r="B2" s="280" t="s">
        <v>791</v>
      </c>
      <c r="C2" s="281"/>
      <c r="D2" s="281"/>
      <c r="E2" s="281"/>
      <c r="F2" s="281"/>
      <c r="G2" s="281"/>
      <c r="H2" s="281"/>
    </row>
    <row r="3" spans="2:8" ht="20.100000000000001" customHeight="1">
      <c r="B3" s="280"/>
      <c r="C3" s="280"/>
      <c r="D3" s="280"/>
      <c r="E3" s="280"/>
      <c r="F3" s="280"/>
      <c r="G3" s="280"/>
      <c r="H3" s="280"/>
    </row>
    <row r="4" spans="2:8" ht="20.100000000000001" customHeight="1">
      <c r="B4" s="448" t="s">
        <v>693</v>
      </c>
      <c r="C4" s="448" t="s">
        <v>694</v>
      </c>
      <c r="D4" s="448" t="s">
        <v>695</v>
      </c>
      <c r="E4" s="450" t="s">
        <v>696</v>
      </c>
      <c r="F4" s="451"/>
      <c r="G4" s="452"/>
      <c r="H4" s="448" t="s">
        <v>697</v>
      </c>
    </row>
    <row r="5" spans="2:8" ht="20.100000000000001" customHeight="1">
      <c r="B5" s="449"/>
      <c r="C5" s="449"/>
      <c r="D5" s="449"/>
      <c r="E5" s="282" t="s">
        <v>698</v>
      </c>
      <c r="F5" s="282" t="s">
        <v>699</v>
      </c>
      <c r="G5" s="282" t="s">
        <v>700</v>
      </c>
      <c r="H5" s="449"/>
    </row>
    <row r="6" spans="2:8" ht="20.100000000000001" customHeight="1">
      <c r="B6" s="283"/>
      <c r="C6" s="284" t="s">
        <v>701</v>
      </c>
      <c r="D6" s="284" t="s">
        <v>702</v>
      </c>
      <c r="E6" s="284" t="s">
        <v>703</v>
      </c>
      <c r="F6" s="284" t="s">
        <v>704</v>
      </c>
      <c r="G6" s="284" t="s">
        <v>10</v>
      </c>
      <c r="H6" s="285"/>
    </row>
    <row r="7" spans="2:8" ht="20.100000000000001" customHeight="1">
      <c r="B7" s="283"/>
      <c r="C7" s="284"/>
      <c r="D7" s="284"/>
      <c r="E7" s="284"/>
      <c r="F7" s="284"/>
      <c r="G7" s="284"/>
      <c r="H7" s="285"/>
    </row>
    <row r="8" spans="2:8" ht="30" customHeight="1">
      <c r="B8" s="286" t="s">
        <v>705</v>
      </c>
      <c r="C8" s="287">
        <f>SUM(C11,C15)</f>
        <v>0</v>
      </c>
      <c r="D8" s="287">
        <f>SUM(D11,D15)</f>
        <v>0</v>
      </c>
      <c r="E8" s="288"/>
      <c r="F8" s="288"/>
      <c r="G8" s="288"/>
      <c r="H8" s="286"/>
    </row>
    <row r="9" spans="2:8" ht="30" customHeight="1">
      <c r="B9" s="286" t="s">
        <v>776</v>
      </c>
      <c r="C9" s="287"/>
      <c r="D9" s="288"/>
      <c r="E9" s="288"/>
      <c r="F9" s="288"/>
      <c r="G9" s="288"/>
      <c r="H9" s="286"/>
    </row>
    <row r="10" spans="2:8" ht="30" customHeight="1">
      <c r="B10" s="286"/>
      <c r="C10" s="287"/>
      <c r="D10" s="287"/>
      <c r="E10" s="288"/>
      <c r="F10" s="288"/>
      <c r="G10" s="288"/>
      <c r="H10" s="286"/>
    </row>
    <row r="11" spans="2:8" ht="30" customHeight="1">
      <c r="B11" s="286" t="s">
        <v>706</v>
      </c>
      <c r="C11" s="393"/>
      <c r="D11" s="393">
        <f>SUM(D12:D14)</f>
        <v>0</v>
      </c>
      <c r="E11" s="288"/>
      <c r="F11" s="288"/>
      <c r="G11" s="288"/>
      <c r="H11" s="286"/>
    </row>
    <row r="12" spans="2:8" ht="30" customHeight="1">
      <c r="B12" s="286" t="s">
        <v>707</v>
      </c>
      <c r="C12" s="394"/>
      <c r="D12" s="393"/>
      <c r="E12" s="288"/>
      <c r="F12" s="288"/>
      <c r="G12" s="288"/>
      <c r="H12" s="286"/>
    </row>
    <row r="13" spans="2:8" ht="30" customHeight="1">
      <c r="B13" s="286" t="s">
        <v>708</v>
      </c>
      <c r="C13" s="394"/>
      <c r="D13" s="393"/>
      <c r="E13" s="288"/>
      <c r="F13" s="288"/>
      <c r="G13" s="288"/>
      <c r="H13" s="286"/>
    </row>
    <row r="14" spans="2:8" ht="30" customHeight="1">
      <c r="B14" s="286" t="s">
        <v>742</v>
      </c>
      <c r="C14" s="394"/>
      <c r="D14" s="393"/>
      <c r="E14" s="288"/>
      <c r="F14" s="288"/>
      <c r="G14" s="288"/>
      <c r="H14" s="286"/>
    </row>
    <row r="15" spans="2:8" ht="30" customHeight="1">
      <c r="B15" s="286" t="s">
        <v>709</v>
      </c>
      <c r="C15" s="393"/>
      <c r="D15" s="393">
        <f>SUM(D16:D18)</f>
        <v>0</v>
      </c>
      <c r="E15" s="288"/>
      <c r="F15" s="288"/>
      <c r="G15" s="288"/>
      <c r="H15" s="286"/>
    </row>
    <row r="16" spans="2:8" ht="30" customHeight="1">
      <c r="B16" s="286" t="s">
        <v>707</v>
      </c>
      <c r="C16" s="394"/>
      <c r="D16" s="393"/>
      <c r="E16" s="288"/>
      <c r="F16" s="288"/>
      <c r="G16" s="288"/>
      <c r="H16" s="286"/>
    </row>
    <row r="17" spans="1:9" ht="30" customHeight="1">
      <c r="B17" s="286" t="s">
        <v>708</v>
      </c>
      <c r="C17" s="394"/>
      <c r="D17" s="393"/>
      <c r="E17" s="288"/>
      <c r="F17" s="288"/>
      <c r="G17" s="288"/>
      <c r="H17" s="286"/>
    </row>
    <row r="18" spans="1:9" ht="30" customHeight="1">
      <c r="B18" s="286" t="s">
        <v>742</v>
      </c>
      <c r="C18" s="394"/>
      <c r="D18" s="393"/>
      <c r="E18" s="288"/>
      <c r="F18" s="288"/>
      <c r="G18" s="288"/>
      <c r="H18" s="286"/>
    </row>
    <row r="19" spans="1:9" ht="30" customHeight="1">
      <c r="B19" s="286"/>
      <c r="C19" s="287"/>
      <c r="D19" s="287"/>
      <c r="E19" s="287"/>
      <c r="F19" s="287"/>
      <c r="G19" s="287"/>
      <c r="H19" s="286"/>
    </row>
    <row r="20" spans="1:9" ht="30" customHeight="1">
      <c r="B20" s="286" t="s">
        <v>777</v>
      </c>
      <c r="C20" s="287"/>
      <c r="D20" s="287"/>
      <c r="E20" s="287"/>
      <c r="F20" s="287"/>
      <c r="G20" s="287"/>
      <c r="H20" s="286"/>
    </row>
    <row r="21" spans="1:9" s="367" customFormat="1" ht="30" customHeight="1">
      <c r="A21" s="279"/>
      <c r="B21" s="286" t="s">
        <v>710</v>
      </c>
      <c r="C21" s="289"/>
      <c r="D21" s="289"/>
      <c r="E21" s="289"/>
      <c r="F21" s="289"/>
      <c r="G21" s="289"/>
      <c r="H21" s="286"/>
      <c r="I21" s="279"/>
    </row>
    <row r="22" spans="1:9" s="367" customFormat="1" ht="30" customHeight="1">
      <c r="A22" s="279"/>
      <c r="B22" s="286" t="s">
        <v>743</v>
      </c>
      <c r="C22" s="394"/>
      <c r="D22" s="394"/>
      <c r="E22" s="289">
        <v>436000</v>
      </c>
      <c r="F22" s="289"/>
      <c r="G22" s="289">
        <f>E22*F22</f>
        <v>0</v>
      </c>
      <c r="H22" s="286"/>
      <c r="I22" s="279"/>
    </row>
    <row r="23" spans="1:9" s="367" customFormat="1" ht="30" customHeight="1">
      <c r="A23" s="279"/>
      <c r="B23" s="286" t="s">
        <v>744</v>
      </c>
      <c r="C23" s="394"/>
      <c r="D23" s="394"/>
      <c r="E23" s="289">
        <v>436000</v>
      </c>
      <c r="F23" s="289"/>
      <c r="G23" s="289">
        <f>E23*F23</f>
        <v>0</v>
      </c>
      <c r="H23" s="286"/>
      <c r="I23" s="279"/>
    </row>
    <row r="24" spans="1:9" s="367" customFormat="1" ht="30" customHeight="1">
      <c r="A24" s="279"/>
      <c r="B24" s="286"/>
      <c r="C24" s="289"/>
      <c r="D24" s="289"/>
      <c r="E24" s="289"/>
      <c r="F24" s="289"/>
      <c r="G24" s="289"/>
      <c r="H24" s="286"/>
      <c r="I24" s="279"/>
    </row>
    <row r="25" spans="1:9" s="367" customFormat="1" ht="30" customHeight="1">
      <c r="A25" s="279"/>
      <c r="B25" s="290" t="s">
        <v>711</v>
      </c>
      <c r="C25" s="289"/>
      <c r="D25" s="289"/>
      <c r="E25" s="289"/>
      <c r="F25" s="289"/>
      <c r="G25" s="289"/>
      <c r="H25" s="286"/>
      <c r="I25" s="279"/>
    </row>
    <row r="26" spans="1:9" s="367" customFormat="1" ht="30" customHeight="1">
      <c r="A26" s="279"/>
      <c r="B26" s="290" t="s">
        <v>743</v>
      </c>
      <c r="C26" s="394"/>
      <c r="D26" s="394"/>
      <c r="E26" s="289">
        <v>211000</v>
      </c>
      <c r="F26" s="289"/>
      <c r="G26" s="289">
        <f>E26*F26</f>
        <v>0</v>
      </c>
      <c r="H26" s="286"/>
      <c r="I26" s="279"/>
    </row>
    <row r="27" spans="1:9" s="367" customFormat="1" ht="30" customHeight="1">
      <c r="A27" s="279"/>
      <c r="B27" s="290" t="s">
        <v>744</v>
      </c>
      <c r="C27" s="394"/>
      <c r="D27" s="394"/>
      <c r="E27" s="289">
        <v>211000</v>
      </c>
      <c r="F27" s="289"/>
      <c r="G27" s="289">
        <f>E27*F27</f>
        <v>0</v>
      </c>
      <c r="H27" s="286"/>
      <c r="I27" s="279"/>
    </row>
    <row r="28" spans="1:9" s="367" customFormat="1" ht="30" customHeight="1">
      <c r="A28" s="279"/>
      <c r="B28" s="286"/>
      <c r="C28" s="289"/>
      <c r="D28" s="289"/>
      <c r="E28" s="289"/>
      <c r="F28" s="289"/>
      <c r="G28" s="289"/>
      <c r="H28" s="286"/>
      <c r="I28" s="279"/>
    </row>
    <row r="29" spans="1:9" s="367" customFormat="1" ht="30" customHeight="1">
      <c r="A29" s="279"/>
      <c r="B29" s="290" t="s">
        <v>745</v>
      </c>
      <c r="C29" s="289"/>
      <c r="D29" s="289"/>
      <c r="E29" s="289"/>
      <c r="F29" s="289"/>
      <c r="G29" s="289"/>
      <c r="H29" s="286"/>
      <c r="I29" s="279"/>
    </row>
    <row r="30" spans="1:9" s="367" customFormat="1" ht="30" customHeight="1">
      <c r="A30" s="279"/>
      <c r="B30" s="286" t="s">
        <v>746</v>
      </c>
      <c r="C30" s="394"/>
      <c r="D30" s="394"/>
      <c r="E30" s="289">
        <v>16000</v>
      </c>
      <c r="F30" s="289"/>
      <c r="G30" s="289">
        <f>E30*F30</f>
        <v>0</v>
      </c>
      <c r="H30" s="286"/>
      <c r="I30" s="279"/>
    </row>
    <row r="31" spans="1:9" s="367" customFormat="1" ht="30" customHeight="1">
      <c r="A31" s="279"/>
      <c r="B31" s="286"/>
      <c r="C31" s="289"/>
      <c r="D31" s="289"/>
      <c r="E31" s="289"/>
      <c r="F31" s="289"/>
      <c r="G31" s="289"/>
      <c r="H31" s="286"/>
      <c r="I31" s="279"/>
    </row>
    <row r="32" spans="1:9" s="367" customFormat="1" ht="30" customHeight="1">
      <c r="A32" s="279"/>
      <c r="B32" s="286" t="s">
        <v>741</v>
      </c>
      <c r="C32" s="289"/>
      <c r="D32" s="289"/>
      <c r="E32" s="289"/>
      <c r="F32" s="289"/>
      <c r="G32" s="289"/>
      <c r="H32" s="286"/>
      <c r="I32" s="279"/>
    </row>
    <row r="33" spans="1:9" s="367" customFormat="1" ht="30" customHeight="1">
      <c r="A33" s="279"/>
      <c r="B33" s="286" t="s">
        <v>743</v>
      </c>
      <c r="C33" s="394"/>
      <c r="D33" s="394"/>
      <c r="E33" s="289">
        <v>74000</v>
      </c>
      <c r="F33" s="289"/>
      <c r="G33" s="289">
        <f>E33*F33</f>
        <v>0</v>
      </c>
      <c r="H33" s="286"/>
      <c r="I33" s="279"/>
    </row>
    <row r="34" spans="1:9" s="367" customFormat="1" ht="30" customHeight="1">
      <c r="A34" s="279"/>
      <c r="B34" s="286" t="s">
        <v>744</v>
      </c>
      <c r="C34" s="394"/>
      <c r="D34" s="394"/>
      <c r="E34" s="289">
        <v>74000</v>
      </c>
      <c r="F34" s="289"/>
      <c r="G34" s="289">
        <f>E34*F34</f>
        <v>0</v>
      </c>
      <c r="H34" s="286"/>
      <c r="I34" s="279"/>
    </row>
    <row r="35" spans="1:9" ht="30" customHeight="1">
      <c r="B35" s="395"/>
      <c r="C35" s="396"/>
      <c r="D35" s="396"/>
      <c r="E35" s="396"/>
      <c r="F35" s="396"/>
      <c r="G35" s="396"/>
      <c r="H35" s="291"/>
    </row>
    <row r="36" spans="1:9" ht="30" customHeight="1">
      <c r="B36" s="286" t="s">
        <v>778</v>
      </c>
      <c r="C36" s="287"/>
      <c r="D36" s="287"/>
      <c r="E36" s="287"/>
      <c r="F36" s="287"/>
      <c r="G36" s="287"/>
      <c r="H36" s="286"/>
    </row>
    <row r="37" spans="1:9" ht="30" customHeight="1">
      <c r="B37" s="286" t="s">
        <v>710</v>
      </c>
      <c r="C37" s="289"/>
      <c r="D37" s="289"/>
      <c r="E37" s="289"/>
      <c r="F37" s="289"/>
      <c r="G37" s="289"/>
      <c r="H37" s="286"/>
    </row>
    <row r="38" spans="1:9" ht="30" customHeight="1">
      <c r="B38" s="286" t="s">
        <v>743</v>
      </c>
      <c r="C38" s="394"/>
      <c r="D38" s="394"/>
      <c r="E38" s="289">
        <v>301000</v>
      </c>
      <c r="F38" s="289"/>
      <c r="G38" s="289">
        <f>E38*F38</f>
        <v>0</v>
      </c>
      <c r="H38" s="286"/>
    </row>
    <row r="39" spans="1:9" ht="30" customHeight="1">
      <c r="B39" s="286" t="s">
        <v>744</v>
      </c>
      <c r="C39" s="394"/>
      <c r="D39" s="394"/>
      <c r="E39" s="289">
        <v>301000</v>
      </c>
      <c r="F39" s="289"/>
      <c r="G39" s="289">
        <f>E39*F39</f>
        <v>0</v>
      </c>
      <c r="H39" s="286"/>
    </row>
    <row r="40" spans="1:9" ht="30" customHeight="1">
      <c r="B40" s="286"/>
      <c r="C40" s="289"/>
      <c r="D40" s="289"/>
      <c r="E40" s="289"/>
      <c r="F40" s="289"/>
      <c r="G40" s="289"/>
      <c r="H40" s="286"/>
    </row>
    <row r="41" spans="1:9" ht="30" customHeight="1">
      <c r="B41" s="290" t="s">
        <v>711</v>
      </c>
      <c r="C41" s="289"/>
      <c r="D41" s="289"/>
      <c r="E41" s="289"/>
      <c r="F41" s="289"/>
      <c r="G41" s="289"/>
      <c r="H41" s="286"/>
    </row>
    <row r="42" spans="1:9" ht="30" customHeight="1">
      <c r="B42" s="290" t="s">
        <v>743</v>
      </c>
      <c r="C42" s="394"/>
      <c r="D42" s="394"/>
      <c r="E42" s="289">
        <v>211000</v>
      </c>
      <c r="F42" s="289"/>
      <c r="G42" s="289">
        <f>E42*F42</f>
        <v>0</v>
      </c>
      <c r="H42" s="286"/>
    </row>
    <row r="43" spans="1:9" ht="30" customHeight="1">
      <c r="B43" s="290" t="s">
        <v>744</v>
      </c>
      <c r="C43" s="394"/>
      <c r="D43" s="394"/>
      <c r="E43" s="289">
        <v>211000</v>
      </c>
      <c r="F43" s="289"/>
      <c r="G43" s="289">
        <f>E43*F43</f>
        <v>0</v>
      </c>
      <c r="H43" s="286"/>
    </row>
    <row r="44" spans="1:9" ht="30" customHeight="1">
      <c r="B44" s="286"/>
      <c r="C44" s="289"/>
      <c r="D44" s="289"/>
      <c r="E44" s="289"/>
      <c r="F44" s="289"/>
      <c r="G44" s="289"/>
      <c r="H44" s="286"/>
    </row>
    <row r="45" spans="1:9" ht="30" customHeight="1">
      <c r="B45" s="290" t="s">
        <v>745</v>
      </c>
      <c r="C45" s="289"/>
      <c r="D45" s="289"/>
      <c r="E45" s="289"/>
      <c r="F45" s="289"/>
      <c r="G45" s="289"/>
      <c r="H45" s="286"/>
    </row>
    <row r="46" spans="1:9" ht="30" customHeight="1">
      <c r="B46" s="286" t="s">
        <v>746</v>
      </c>
      <c r="C46" s="394"/>
      <c r="D46" s="394"/>
      <c r="E46" s="289">
        <v>16000</v>
      </c>
      <c r="F46" s="289"/>
      <c r="G46" s="289">
        <f>E46*F46</f>
        <v>0</v>
      </c>
      <c r="H46" s="286"/>
    </row>
    <row r="47" spans="1:9" ht="30" customHeight="1">
      <c r="B47" s="286"/>
      <c r="C47" s="289"/>
      <c r="D47" s="289"/>
      <c r="E47" s="289"/>
      <c r="F47" s="289"/>
      <c r="G47" s="289"/>
      <c r="H47" s="286"/>
    </row>
    <row r="48" spans="1:9" ht="30" customHeight="1">
      <c r="B48" s="286" t="s">
        <v>741</v>
      </c>
      <c r="C48" s="289"/>
      <c r="D48" s="289"/>
      <c r="E48" s="289"/>
      <c r="F48" s="289"/>
      <c r="G48" s="289"/>
      <c r="H48" s="286"/>
    </row>
    <row r="49" spans="2:8" ht="30" customHeight="1">
      <c r="B49" s="286" t="s">
        <v>743</v>
      </c>
      <c r="C49" s="394"/>
      <c r="D49" s="394"/>
      <c r="E49" s="289">
        <v>71000</v>
      </c>
      <c r="F49" s="289"/>
      <c r="G49" s="289">
        <f>E49*F49</f>
        <v>0</v>
      </c>
      <c r="H49" s="286"/>
    </row>
    <row r="50" spans="2:8" ht="30" customHeight="1">
      <c r="B50" s="286" t="s">
        <v>744</v>
      </c>
      <c r="C50" s="394"/>
      <c r="D50" s="394"/>
      <c r="E50" s="289">
        <v>71000</v>
      </c>
      <c r="F50" s="289"/>
      <c r="G50" s="289">
        <f>E50*F50</f>
        <v>0</v>
      </c>
      <c r="H50" s="286"/>
    </row>
    <row r="51" spans="2:8" ht="30" customHeight="1">
      <c r="B51" s="395"/>
      <c r="C51" s="396"/>
      <c r="D51" s="396"/>
      <c r="E51" s="396"/>
      <c r="F51" s="396"/>
      <c r="G51" s="396"/>
      <c r="H51" s="291"/>
    </row>
    <row r="52" spans="2:8" s="280" customFormat="1" ht="30" customHeight="1">
      <c r="B52" s="397" t="s">
        <v>712</v>
      </c>
      <c r="C52" s="292"/>
      <c r="D52" s="292"/>
      <c r="E52" s="292"/>
      <c r="F52" s="292"/>
      <c r="G52" s="292">
        <f>SUM(G22:G50)</f>
        <v>0</v>
      </c>
      <c r="H52" s="293"/>
    </row>
    <row r="53" spans="2:8" s="280" customFormat="1" ht="18" customHeight="1">
      <c r="B53" s="398"/>
      <c r="C53" s="294"/>
      <c r="D53" s="294"/>
      <c r="E53" s="294"/>
      <c r="F53" s="294"/>
      <c r="G53" s="294"/>
    </row>
    <row r="54" spans="2:8" ht="20.100000000000001" customHeight="1">
      <c r="B54" s="280" t="s">
        <v>849</v>
      </c>
      <c r="C54" s="281"/>
      <c r="D54" s="281"/>
      <c r="E54" s="281"/>
      <c r="F54" s="281"/>
      <c r="G54" s="281"/>
      <c r="H54" s="281"/>
    </row>
    <row r="55" spans="2:8" ht="20.100000000000001" customHeight="1">
      <c r="B55" s="280"/>
      <c r="C55" s="280"/>
      <c r="D55" s="280"/>
      <c r="E55" s="280"/>
      <c r="F55" s="280"/>
      <c r="G55" s="280"/>
      <c r="H55" s="280"/>
    </row>
    <row r="56" spans="2:8" ht="20.100000000000001" customHeight="1">
      <c r="B56" s="448" t="s">
        <v>693</v>
      </c>
      <c r="C56" s="448" t="s">
        <v>694</v>
      </c>
      <c r="D56" s="448" t="s">
        <v>695</v>
      </c>
      <c r="E56" s="450" t="s">
        <v>696</v>
      </c>
      <c r="F56" s="451"/>
      <c r="G56" s="452"/>
      <c r="H56" s="448" t="s">
        <v>697</v>
      </c>
    </row>
    <row r="57" spans="2:8" ht="20.100000000000001" customHeight="1">
      <c r="B57" s="449"/>
      <c r="C57" s="449"/>
      <c r="D57" s="449"/>
      <c r="E57" s="282" t="s">
        <v>698</v>
      </c>
      <c r="F57" s="282" t="s">
        <v>699</v>
      </c>
      <c r="G57" s="282" t="s">
        <v>700</v>
      </c>
      <c r="H57" s="449"/>
    </row>
    <row r="58" spans="2:8" ht="20.100000000000001" customHeight="1">
      <c r="B58" s="283"/>
      <c r="C58" s="284" t="s">
        <v>701</v>
      </c>
      <c r="D58" s="284" t="s">
        <v>702</v>
      </c>
      <c r="E58" s="284" t="s">
        <v>703</v>
      </c>
      <c r="F58" s="284" t="s">
        <v>704</v>
      </c>
      <c r="G58" s="284" t="s">
        <v>10</v>
      </c>
      <c r="H58" s="285"/>
    </row>
    <row r="59" spans="2:8" ht="20.100000000000001" customHeight="1">
      <c r="B59" s="283"/>
      <c r="C59" s="284"/>
      <c r="D59" s="284"/>
      <c r="E59" s="284"/>
      <c r="F59" s="284"/>
      <c r="G59" s="284"/>
      <c r="H59" s="285"/>
    </row>
    <row r="60" spans="2:8" ht="30" customHeight="1">
      <c r="B60" s="286" t="s">
        <v>705</v>
      </c>
      <c r="C60" s="287">
        <f>SUM(C63,C67)</f>
        <v>0</v>
      </c>
      <c r="D60" s="287">
        <f>SUM(D63,D67)</f>
        <v>0</v>
      </c>
      <c r="E60" s="288"/>
      <c r="F60" s="288"/>
      <c r="G60" s="288"/>
      <c r="H60" s="286"/>
    </row>
    <row r="61" spans="2:8" ht="30" customHeight="1">
      <c r="B61" s="286" t="s">
        <v>776</v>
      </c>
      <c r="C61" s="287"/>
      <c r="D61" s="288"/>
      <c r="E61" s="288"/>
      <c r="F61" s="288"/>
      <c r="G61" s="288"/>
      <c r="H61" s="286"/>
    </row>
    <row r="62" spans="2:8" ht="30" customHeight="1">
      <c r="B62" s="286"/>
      <c r="C62" s="287"/>
      <c r="D62" s="287"/>
      <c r="E62" s="288"/>
      <c r="F62" s="288"/>
      <c r="G62" s="288"/>
      <c r="H62" s="286"/>
    </row>
    <row r="63" spans="2:8" ht="30" customHeight="1">
      <c r="B63" s="286" t="s">
        <v>706</v>
      </c>
      <c r="C63" s="393"/>
      <c r="D63" s="393">
        <f>SUM(D64:D66)</f>
        <v>0</v>
      </c>
      <c r="E63" s="288"/>
      <c r="F63" s="288"/>
      <c r="G63" s="288"/>
      <c r="H63" s="286"/>
    </row>
    <row r="64" spans="2:8" ht="30" customHeight="1">
      <c r="B64" s="286" t="s">
        <v>707</v>
      </c>
      <c r="C64" s="394"/>
      <c r="D64" s="393"/>
      <c r="E64" s="288"/>
      <c r="F64" s="288"/>
      <c r="G64" s="288"/>
      <c r="H64" s="286"/>
    </row>
    <row r="65" spans="1:9" ht="30" customHeight="1">
      <c r="B65" s="286" t="s">
        <v>708</v>
      </c>
      <c r="C65" s="394"/>
      <c r="D65" s="393"/>
      <c r="E65" s="288"/>
      <c r="F65" s="288"/>
      <c r="G65" s="288"/>
      <c r="H65" s="286"/>
    </row>
    <row r="66" spans="1:9" ht="30" customHeight="1">
      <c r="B66" s="286" t="s">
        <v>742</v>
      </c>
      <c r="C66" s="394"/>
      <c r="D66" s="393"/>
      <c r="E66" s="288"/>
      <c r="F66" s="288"/>
      <c r="G66" s="288"/>
      <c r="H66" s="286"/>
    </row>
    <row r="67" spans="1:9" ht="30" customHeight="1">
      <c r="B67" s="286" t="s">
        <v>709</v>
      </c>
      <c r="C67" s="393"/>
      <c r="D67" s="393">
        <f>SUM(D68:D70)</f>
        <v>0</v>
      </c>
      <c r="E67" s="288"/>
      <c r="F67" s="288"/>
      <c r="G67" s="288"/>
      <c r="H67" s="286"/>
    </row>
    <row r="68" spans="1:9" ht="30" customHeight="1">
      <c r="B68" s="286" t="s">
        <v>707</v>
      </c>
      <c r="C68" s="394"/>
      <c r="D68" s="393"/>
      <c r="E68" s="288"/>
      <c r="F68" s="288"/>
      <c r="G68" s="288"/>
      <c r="H68" s="286"/>
    </row>
    <row r="69" spans="1:9" ht="30" customHeight="1">
      <c r="B69" s="286" t="s">
        <v>708</v>
      </c>
      <c r="C69" s="394"/>
      <c r="D69" s="393"/>
      <c r="E69" s="288"/>
      <c r="F69" s="288"/>
      <c r="G69" s="288"/>
      <c r="H69" s="286"/>
    </row>
    <row r="70" spans="1:9" ht="30" customHeight="1">
      <c r="B70" s="286" t="s">
        <v>742</v>
      </c>
      <c r="C70" s="394"/>
      <c r="D70" s="393"/>
      <c r="E70" s="288"/>
      <c r="F70" s="288"/>
      <c r="G70" s="288"/>
      <c r="H70" s="286"/>
    </row>
    <row r="71" spans="1:9" ht="30" customHeight="1">
      <c r="B71" s="286"/>
      <c r="C71" s="287"/>
      <c r="D71" s="287"/>
      <c r="E71" s="287"/>
      <c r="F71" s="287"/>
      <c r="G71" s="287"/>
      <c r="H71" s="286"/>
    </row>
    <row r="72" spans="1:9" ht="30" customHeight="1">
      <c r="B72" s="286" t="s">
        <v>777</v>
      </c>
      <c r="C72" s="287"/>
      <c r="D72" s="287"/>
      <c r="E72" s="287"/>
      <c r="F72" s="287"/>
      <c r="G72" s="287"/>
      <c r="H72" s="286"/>
    </row>
    <row r="73" spans="1:9" s="367" customFormat="1" ht="30" customHeight="1">
      <c r="A73" s="279"/>
      <c r="B73" s="286" t="s">
        <v>710</v>
      </c>
      <c r="C73" s="289"/>
      <c r="D73" s="289"/>
      <c r="E73" s="289"/>
      <c r="F73" s="289"/>
      <c r="G73" s="289"/>
      <c r="H73" s="286"/>
      <c r="I73" s="279"/>
    </row>
    <row r="74" spans="1:9" s="367" customFormat="1" ht="30" customHeight="1">
      <c r="A74" s="279"/>
      <c r="B74" s="286" t="s">
        <v>743</v>
      </c>
      <c r="C74" s="394"/>
      <c r="D74" s="394"/>
      <c r="E74" s="289">
        <v>218000</v>
      </c>
      <c r="F74" s="289"/>
      <c r="G74" s="289">
        <f>E74*F74</f>
        <v>0</v>
      </c>
      <c r="H74" s="286"/>
      <c r="I74" s="279"/>
    </row>
    <row r="75" spans="1:9" s="367" customFormat="1" ht="30" customHeight="1">
      <c r="A75" s="279"/>
      <c r="B75" s="286" t="s">
        <v>744</v>
      </c>
      <c r="C75" s="394"/>
      <c r="D75" s="394"/>
      <c r="E75" s="289">
        <v>218000</v>
      </c>
      <c r="F75" s="289"/>
      <c r="G75" s="289">
        <f>E75*F75</f>
        <v>0</v>
      </c>
      <c r="H75" s="286"/>
      <c r="I75" s="279"/>
    </row>
    <row r="76" spans="1:9" s="367" customFormat="1" ht="30" customHeight="1">
      <c r="A76" s="279"/>
      <c r="B76" s="286"/>
      <c r="C76" s="289"/>
      <c r="D76" s="289"/>
      <c r="E76" s="289"/>
      <c r="F76" s="289"/>
      <c r="G76" s="289"/>
      <c r="H76" s="286"/>
      <c r="I76" s="279"/>
    </row>
    <row r="77" spans="1:9" s="367" customFormat="1" ht="30" customHeight="1">
      <c r="A77" s="279"/>
      <c r="B77" s="290" t="s">
        <v>711</v>
      </c>
      <c r="C77" s="289"/>
      <c r="D77" s="289"/>
      <c r="E77" s="289"/>
      <c r="F77" s="289"/>
      <c r="G77" s="289"/>
      <c r="H77" s="286"/>
      <c r="I77" s="279"/>
    </row>
    <row r="78" spans="1:9" s="367" customFormat="1" ht="30" customHeight="1">
      <c r="A78" s="279"/>
      <c r="B78" s="290" t="s">
        <v>743</v>
      </c>
      <c r="C78" s="394"/>
      <c r="D78" s="394"/>
      <c r="E78" s="289">
        <v>106000</v>
      </c>
      <c r="F78" s="289"/>
      <c r="G78" s="289">
        <f>E78*F78</f>
        <v>0</v>
      </c>
      <c r="H78" s="286"/>
      <c r="I78" s="279"/>
    </row>
    <row r="79" spans="1:9" s="367" customFormat="1" ht="30" customHeight="1">
      <c r="A79" s="279"/>
      <c r="B79" s="290" t="s">
        <v>744</v>
      </c>
      <c r="C79" s="394"/>
      <c r="D79" s="394"/>
      <c r="E79" s="289">
        <v>106000</v>
      </c>
      <c r="F79" s="289"/>
      <c r="G79" s="289">
        <f>E79*F79</f>
        <v>0</v>
      </c>
      <c r="H79" s="286"/>
      <c r="I79" s="279"/>
    </row>
    <row r="80" spans="1:9" s="367" customFormat="1" ht="30" customHeight="1">
      <c r="A80" s="279"/>
      <c r="B80" s="286"/>
      <c r="C80" s="289"/>
      <c r="D80" s="289"/>
      <c r="E80" s="289"/>
      <c r="F80" s="289"/>
      <c r="G80" s="289"/>
      <c r="H80" s="286"/>
      <c r="I80" s="279"/>
    </row>
    <row r="81" spans="1:9" s="367" customFormat="1" ht="30" customHeight="1">
      <c r="A81" s="279"/>
      <c r="B81" s="290" t="s">
        <v>745</v>
      </c>
      <c r="C81" s="289"/>
      <c r="D81" s="289"/>
      <c r="E81" s="289"/>
      <c r="F81" s="289"/>
      <c r="G81" s="289"/>
      <c r="H81" s="286"/>
      <c r="I81" s="279"/>
    </row>
    <row r="82" spans="1:9" s="367" customFormat="1" ht="30" customHeight="1">
      <c r="A82" s="279"/>
      <c r="B82" s="286" t="s">
        <v>746</v>
      </c>
      <c r="C82" s="394"/>
      <c r="D82" s="394"/>
      <c r="E82" s="289">
        <v>16000</v>
      </c>
      <c r="F82" s="289"/>
      <c r="G82" s="289">
        <f>E82*F82</f>
        <v>0</v>
      </c>
      <c r="H82" s="286"/>
      <c r="I82" s="279"/>
    </row>
    <row r="83" spans="1:9" s="367" customFormat="1" ht="30" customHeight="1">
      <c r="A83" s="279"/>
      <c r="B83" s="286"/>
      <c r="C83" s="289"/>
      <c r="D83" s="289"/>
      <c r="E83" s="289"/>
      <c r="F83" s="289"/>
      <c r="G83" s="289"/>
      <c r="H83" s="286"/>
      <c r="I83" s="279"/>
    </row>
    <row r="84" spans="1:9" s="367" customFormat="1" ht="30" customHeight="1">
      <c r="A84" s="279"/>
      <c r="B84" s="286" t="s">
        <v>741</v>
      </c>
      <c r="C84" s="289"/>
      <c r="D84" s="289"/>
      <c r="E84" s="289"/>
      <c r="F84" s="289"/>
      <c r="G84" s="289"/>
      <c r="H84" s="286"/>
      <c r="I84" s="279"/>
    </row>
    <row r="85" spans="1:9" s="367" customFormat="1" ht="30" customHeight="1">
      <c r="A85" s="279"/>
      <c r="B85" s="286" t="s">
        <v>743</v>
      </c>
      <c r="C85" s="394"/>
      <c r="D85" s="394"/>
      <c r="E85" s="289">
        <v>37000</v>
      </c>
      <c r="F85" s="289"/>
      <c r="G85" s="289">
        <f>E85*F85</f>
        <v>0</v>
      </c>
      <c r="H85" s="286"/>
      <c r="I85" s="279"/>
    </row>
    <row r="86" spans="1:9" s="367" customFormat="1" ht="30" customHeight="1">
      <c r="A86" s="279"/>
      <c r="B86" s="286" t="s">
        <v>744</v>
      </c>
      <c r="C86" s="394"/>
      <c r="D86" s="394"/>
      <c r="E86" s="289">
        <v>37000</v>
      </c>
      <c r="F86" s="289"/>
      <c r="G86" s="289">
        <f>E86*F86</f>
        <v>0</v>
      </c>
      <c r="H86" s="286"/>
      <c r="I86" s="279"/>
    </row>
    <row r="87" spans="1:9" ht="30" customHeight="1">
      <c r="B87" s="395"/>
      <c r="C87" s="396"/>
      <c r="D87" s="396"/>
      <c r="E87" s="396"/>
      <c r="F87" s="396"/>
      <c r="G87" s="396"/>
      <c r="H87" s="291"/>
    </row>
    <row r="88" spans="1:9" ht="30" customHeight="1">
      <c r="B88" s="286" t="s">
        <v>778</v>
      </c>
      <c r="C88" s="287"/>
      <c r="D88" s="287"/>
      <c r="E88" s="287"/>
      <c r="F88" s="287"/>
      <c r="G88" s="287"/>
      <c r="H88" s="286"/>
    </row>
    <row r="89" spans="1:9" ht="30" customHeight="1">
      <c r="B89" s="286" t="s">
        <v>710</v>
      </c>
      <c r="C89" s="289"/>
      <c r="D89" s="289"/>
      <c r="E89" s="289"/>
      <c r="F89" s="289"/>
      <c r="G89" s="289"/>
      <c r="H89" s="286"/>
    </row>
    <row r="90" spans="1:9" ht="30" customHeight="1">
      <c r="B90" s="286" t="s">
        <v>743</v>
      </c>
      <c r="C90" s="394"/>
      <c r="D90" s="394"/>
      <c r="E90" s="289">
        <v>151000</v>
      </c>
      <c r="F90" s="289"/>
      <c r="G90" s="289">
        <f>E90*F90</f>
        <v>0</v>
      </c>
      <c r="H90" s="286"/>
    </row>
    <row r="91" spans="1:9" ht="30" customHeight="1">
      <c r="B91" s="286" t="s">
        <v>744</v>
      </c>
      <c r="C91" s="394"/>
      <c r="D91" s="394"/>
      <c r="E91" s="289">
        <v>151000</v>
      </c>
      <c r="F91" s="289"/>
      <c r="G91" s="289">
        <f>E91*F91</f>
        <v>0</v>
      </c>
      <c r="H91" s="286"/>
    </row>
    <row r="92" spans="1:9" ht="30" customHeight="1">
      <c r="B92" s="286"/>
      <c r="C92" s="289"/>
      <c r="D92" s="289"/>
      <c r="E92" s="289"/>
      <c r="F92" s="289"/>
      <c r="G92" s="289"/>
      <c r="H92" s="286"/>
    </row>
    <row r="93" spans="1:9" ht="30" customHeight="1">
      <c r="B93" s="290" t="s">
        <v>711</v>
      </c>
      <c r="C93" s="289"/>
      <c r="D93" s="289"/>
      <c r="E93" s="289"/>
      <c r="F93" s="289"/>
      <c r="G93" s="289"/>
      <c r="H93" s="286"/>
    </row>
    <row r="94" spans="1:9" ht="30" customHeight="1">
      <c r="B94" s="290" t="s">
        <v>743</v>
      </c>
      <c r="C94" s="394"/>
      <c r="D94" s="394"/>
      <c r="E94" s="289">
        <v>106000</v>
      </c>
      <c r="F94" s="289"/>
      <c r="G94" s="289">
        <f>E94*F94</f>
        <v>0</v>
      </c>
      <c r="H94" s="286"/>
    </row>
    <row r="95" spans="1:9" ht="30" customHeight="1">
      <c r="B95" s="290" t="s">
        <v>744</v>
      </c>
      <c r="C95" s="394"/>
      <c r="D95" s="394"/>
      <c r="E95" s="289">
        <v>106000</v>
      </c>
      <c r="F95" s="289"/>
      <c r="G95" s="289">
        <f>E95*F95</f>
        <v>0</v>
      </c>
      <c r="H95" s="286"/>
    </row>
    <row r="96" spans="1:9" ht="30" customHeight="1">
      <c r="B96" s="286"/>
      <c r="C96" s="289"/>
      <c r="D96" s="289"/>
      <c r="E96" s="289"/>
      <c r="F96" s="289"/>
      <c r="G96" s="289"/>
      <c r="H96" s="286"/>
    </row>
    <row r="97" spans="2:8" ht="30" customHeight="1">
      <c r="B97" s="290" t="s">
        <v>745</v>
      </c>
      <c r="C97" s="289"/>
      <c r="D97" s="289"/>
      <c r="E97" s="289"/>
      <c r="F97" s="289"/>
      <c r="G97" s="289"/>
      <c r="H97" s="286"/>
    </row>
    <row r="98" spans="2:8" ht="30" customHeight="1">
      <c r="B98" s="286" t="s">
        <v>746</v>
      </c>
      <c r="C98" s="394"/>
      <c r="D98" s="394"/>
      <c r="E98" s="289">
        <v>16000</v>
      </c>
      <c r="F98" s="289"/>
      <c r="G98" s="289">
        <f>E98*F98</f>
        <v>0</v>
      </c>
      <c r="H98" s="286"/>
    </row>
    <row r="99" spans="2:8" ht="30" customHeight="1">
      <c r="B99" s="286"/>
      <c r="C99" s="289"/>
      <c r="D99" s="289"/>
      <c r="E99" s="289"/>
      <c r="F99" s="289"/>
      <c r="G99" s="289"/>
      <c r="H99" s="286"/>
    </row>
    <row r="100" spans="2:8" ht="30" customHeight="1">
      <c r="B100" s="286" t="s">
        <v>741</v>
      </c>
      <c r="C100" s="289"/>
      <c r="D100" s="289"/>
      <c r="E100" s="289"/>
      <c r="F100" s="289"/>
      <c r="G100" s="289"/>
      <c r="H100" s="286"/>
    </row>
    <row r="101" spans="2:8" ht="30" customHeight="1">
      <c r="B101" s="286" t="s">
        <v>743</v>
      </c>
      <c r="C101" s="394"/>
      <c r="D101" s="394"/>
      <c r="E101" s="289">
        <v>36000</v>
      </c>
      <c r="F101" s="289"/>
      <c r="G101" s="289">
        <f>E101*F101</f>
        <v>0</v>
      </c>
      <c r="H101" s="286"/>
    </row>
    <row r="102" spans="2:8" ht="30" customHeight="1">
      <c r="B102" s="286" t="s">
        <v>744</v>
      </c>
      <c r="C102" s="394"/>
      <c r="D102" s="394"/>
      <c r="E102" s="289">
        <v>36000</v>
      </c>
      <c r="F102" s="289"/>
      <c r="G102" s="289">
        <f>E102*F102</f>
        <v>0</v>
      </c>
      <c r="H102" s="286"/>
    </row>
    <row r="103" spans="2:8" ht="30" customHeight="1">
      <c r="B103" s="395"/>
      <c r="C103" s="396"/>
      <c r="D103" s="396"/>
      <c r="E103" s="396"/>
      <c r="F103" s="396"/>
      <c r="G103" s="396"/>
      <c r="H103" s="291"/>
    </row>
    <row r="104" spans="2:8" s="280" customFormat="1" ht="30" customHeight="1">
      <c r="B104" s="397" t="s">
        <v>712</v>
      </c>
      <c r="C104" s="292"/>
      <c r="D104" s="292"/>
      <c r="E104" s="292"/>
      <c r="F104" s="292"/>
      <c r="G104" s="292">
        <f>SUM(G74:G102)</f>
        <v>0</v>
      </c>
      <c r="H104" s="293"/>
    </row>
    <row r="105" spans="2:8">
      <c r="B105" s="279"/>
      <c r="C105" s="279"/>
      <c r="D105" s="279"/>
    </row>
    <row r="106" spans="2:8" ht="20.100000000000001" customHeight="1">
      <c r="B106" s="280" t="s">
        <v>843</v>
      </c>
      <c r="C106" s="281"/>
      <c r="D106" s="281"/>
      <c r="E106" s="281"/>
      <c r="F106" s="281"/>
      <c r="G106" s="281"/>
      <c r="H106" s="281"/>
    </row>
    <row r="107" spans="2:8" ht="20.100000000000001" customHeight="1">
      <c r="B107" s="280"/>
      <c r="C107" s="280"/>
      <c r="D107" s="280"/>
      <c r="E107" s="280"/>
      <c r="F107" s="280"/>
      <c r="G107" s="280"/>
      <c r="H107" s="280"/>
    </row>
    <row r="108" spans="2:8" ht="20.100000000000001" customHeight="1">
      <c r="B108" s="448" t="s">
        <v>693</v>
      </c>
      <c r="C108" s="448" t="s">
        <v>694</v>
      </c>
      <c r="D108" s="448" t="s">
        <v>695</v>
      </c>
      <c r="E108" s="450" t="s">
        <v>696</v>
      </c>
      <c r="F108" s="451"/>
      <c r="G108" s="452"/>
      <c r="H108" s="448" t="s">
        <v>697</v>
      </c>
    </row>
    <row r="109" spans="2:8" ht="20.100000000000001" customHeight="1">
      <c r="B109" s="449"/>
      <c r="C109" s="449"/>
      <c r="D109" s="449"/>
      <c r="E109" s="282" t="s">
        <v>698</v>
      </c>
      <c r="F109" s="282" t="s">
        <v>699</v>
      </c>
      <c r="G109" s="282" t="s">
        <v>700</v>
      </c>
      <c r="H109" s="449"/>
    </row>
    <row r="110" spans="2:8" ht="20.100000000000001" customHeight="1">
      <c r="B110" s="283"/>
      <c r="C110" s="284" t="s">
        <v>701</v>
      </c>
      <c r="D110" s="284" t="s">
        <v>702</v>
      </c>
      <c r="E110" s="284" t="s">
        <v>703</v>
      </c>
      <c r="F110" s="284" t="s">
        <v>704</v>
      </c>
      <c r="G110" s="284" t="s">
        <v>10</v>
      </c>
      <c r="H110" s="285"/>
    </row>
    <row r="111" spans="2:8" ht="20.100000000000001" customHeight="1">
      <c r="B111" s="283"/>
      <c r="C111" s="284"/>
      <c r="D111" s="284"/>
      <c r="E111" s="284"/>
      <c r="F111" s="284"/>
      <c r="G111" s="284"/>
      <c r="H111" s="285"/>
    </row>
    <row r="112" spans="2:8" ht="30" customHeight="1">
      <c r="B112" s="286" t="s">
        <v>839</v>
      </c>
      <c r="C112" s="287"/>
      <c r="D112" s="287"/>
      <c r="E112" s="287"/>
      <c r="F112" s="287"/>
      <c r="G112" s="287"/>
      <c r="H112" s="286"/>
    </row>
    <row r="113" spans="1:9" s="367" customFormat="1" ht="30" customHeight="1">
      <c r="A113" s="279"/>
      <c r="B113" s="286" t="s">
        <v>710</v>
      </c>
      <c r="C113" s="289"/>
      <c r="D113" s="289"/>
      <c r="E113" s="289"/>
      <c r="F113" s="289"/>
      <c r="G113" s="289"/>
      <c r="H113" s="286"/>
      <c r="I113" s="279"/>
    </row>
    <row r="114" spans="1:9" s="367" customFormat="1" ht="30" customHeight="1">
      <c r="A114" s="279"/>
      <c r="B114" s="286" t="s">
        <v>841</v>
      </c>
      <c r="C114" s="394"/>
      <c r="D114" s="394"/>
      <c r="E114" s="289">
        <v>174000</v>
      </c>
      <c r="F114" s="289"/>
      <c r="G114" s="289">
        <f>E114*F114</f>
        <v>0</v>
      </c>
      <c r="H114" s="286"/>
      <c r="I114" s="279"/>
    </row>
    <row r="115" spans="1:9" s="367" customFormat="1" ht="30" customHeight="1">
      <c r="A115" s="279"/>
      <c r="B115" s="286" t="s">
        <v>845</v>
      </c>
      <c r="C115" s="394"/>
      <c r="D115" s="394"/>
      <c r="E115" s="289">
        <v>174000</v>
      </c>
      <c r="F115" s="289"/>
      <c r="G115" s="289">
        <f>E115*F115</f>
        <v>0</v>
      </c>
      <c r="H115" s="286"/>
      <c r="I115" s="279"/>
    </row>
    <row r="116" spans="1:9" s="367" customFormat="1" ht="30" customHeight="1">
      <c r="A116" s="279"/>
      <c r="B116" s="286"/>
      <c r="C116" s="289"/>
      <c r="D116" s="289"/>
      <c r="E116" s="289"/>
      <c r="F116" s="289"/>
      <c r="G116" s="289"/>
      <c r="H116" s="286"/>
      <c r="I116" s="279"/>
    </row>
    <row r="117" spans="1:9" s="367" customFormat="1" ht="30" customHeight="1">
      <c r="A117" s="279"/>
      <c r="B117" s="290" t="s">
        <v>711</v>
      </c>
      <c r="C117" s="289"/>
      <c r="D117" s="289"/>
      <c r="E117" s="289"/>
      <c r="F117" s="289"/>
      <c r="G117" s="289"/>
      <c r="H117" s="286"/>
      <c r="I117" s="279"/>
    </row>
    <row r="118" spans="1:9" s="367" customFormat="1" ht="30" customHeight="1">
      <c r="A118" s="279"/>
      <c r="B118" s="286" t="s">
        <v>841</v>
      </c>
      <c r="C118" s="394"/>
      <c r="D118" s="394"/>
      <c r="E118" s="289">
        <v>85000</v>
      </c>
      <c r="F118" s="289"/>
      <c r="G118" s="289">
        <f>E118*F118</f>
        <v>0</v>
      </c>
      <c r="H118" s="286"/>
      <c r="I118" s="279"/>
    </row>
    <row r="119" spans="1:9" s="367" customFormat="1" ht="30" customHeight="1">
      <c r="A119" s="279"/>
      <c r="B119" s="286" t="s">
        <v>845</v>
      </c>
      <c r="C119" s="394"/>
      <c r="D119" s="394"/>
      <c r="E119" s="289">
        <v>85000</v>
      </c>
      <c r="F119" s="289"/>
      <c r="G119" s="289">
        <f>E119*F119</f>
        <v>0</v>
      </c>
      <c r="H119" s="286"/>
      <c r="I119" s="279"/>
    </row>
    <row r="120" spans="1:9" s="367" customFormat="1" ht="30" customHeight="1">
      <c r="A120" s="279"/>
      <c r="B120" s="286"/>
      <c r="C120" s="289"/>
      <c r="D120" s="289"/>
      <c r="E120" s="289"/>
      <c r="F120" s="289"/>
      <c r="G120" s="289"/>
      <c r="H120" s="286"/>
      <c r="I120" s="279"/>
    </row>
    <row r="121" spans="1:9" s="367" customFormat="1" ht="30" customHeight="1">
      <c r="A121" s="279"/>
      <c r="B121" s="286" t="s">
        <v>840</v>
      </c>
      <c r="C121" s="289"/>
      <c r="D121" s="289"/>
      <c r="E121" s="289"/>
      <c r="F121" s="289"/>
      <c r="G121" s="289"/>
      <c r="H121" s="286"/>
      <c r="I121" s="279"/>
    </row>
    <row r="122" spans="1:9" s="367" customFormat="1" ht="30" customHeight="1">
      <c r="A122" s="279"/>
      <c r="B122" s="286" t="s">
        <v>841</v>
      </c>
      <c r="C122" s="394"/>
      <c r="D122" s="394"/>
      <c r="E122" s="289">
        <v>30000</v>
      </c>
      <c r="F122" s="289"/>
      <c r="G122" s="289">
        <f>E122*F122</f>
        <v>0</v>
      </c>
      <c r="H122" s="286"/>
      <c r="I122" s="279"/>
    </row>
    <row r="123" spans="1:9" s="367" customFormat="1" ht="30" customHeight="1">
      <c r="A123" s="279"/>
      <c r="B123" s="286" t="s">
        <v>845</v>
      </c>
      <c r="C123" s="394"/>
      <c r="D123" s="394"/>
      <c r="E123" s="289">
        <v>30000</v>
      </c>
      <c r="F123" s="289"/>
      <c r="G123" s="289">
        <f>E123*F123</f>
        <v>0</v>
      </c>
      <c r="H123" s="286"/>
      <c r="I123" s="279"/>
    </row>
    <row r="124" spans="1:9" s="367" customFormat="1" ht="30" customHeight="1">
      <c r="A124" s="279"/>
      <c r="B124" s="395"/>
      <c r="C124" s="396"/>
      <c r="D124" s="396"/>
      <c r="E124" s="396"/>
      <c r="F124" s="396"/>
      <c r="G124" s="396"/>
      <c r="H124" s="291"/>
      <c r="I124" s="279"/>
    </row>
    <row r="125" spans="1:9" s="367" customFormat="1" ht="30" customHeight="1">
      <c r="A125" s="279"/>
      <c r="B125" s="286" t="s">
        <v>846</v>
      </c>
      <c r="C125" s="289"/>
      <c r="D125" s="289"/>
      <c r="E125" s="289"/>
      <c r="F125" s="289"/>
      <c r="G125" s="289"/>
      <c r="H125" s="286"/>
      <c r="I125" s="279"/>
    </row>
    <row r="126" spans="1:9" s="367" customFormat="1" ht="30" customHeight="1">
      <c r="A126" s="279"/>
      <c r="B126" s="286" t="s">
        <v>841</v>
      </c>
      <c r="C126" s="394"/>
      <c r="D126" s="394"/>
      <c r="E126" s="289">
        <v>16000</v>
      </c>
      <c r="F126" s="289"/>
      <c r="G126" s="289">
        <f>E126*F126</f>
        <v>0</v>
      </c>
      <c r="H126" s="286"/>
      <c r="I126" s="279"/>
    </row>
    <row r="127" spans="1:9" s="367" customFormat="1" ht="30" customHeight="1">
      <c r="A127" s="279"/>
      <c r="B127" s="286" t="s">
        <v>845</v>
      </c>
      <c r="C127" s="394"/>
      <c r="D127" s="394"/>
      <c r="E127" s="289">
        <v>16000</v>
      </c>
      <c r="F127" s="289"/>
      <c r="G127" s="289">
        <f>E127*F127</f>
        <v>0</v>
      </c>
      <c r="H127" s="286"/>
      <c r="I127" s="279"/>
    </row>
    <row r="128" spans="1:9" ht="30" customHeight="1">
      <c r="B128" s="395"/>
      <c r="C128" s="396"/>
      <c r="D128" s="396"/>
      <c r="E128" s="396"/>
      <c r="F128" s="396"/>
      <c r="G128" s="396"/>
      <c r="H128" s="291"/>
    </row>
    <row r="129" spans="1:9" s="367" customFormat="1" ht="30" customHeight="1">
      <c r="A129" s="279"/>
      <c r="B129" s="286" t="s">
        <v>844</v>
      </c>
      <c r="C129" s="287"/>
      <c r="D129" s="287"/>
      <c r="E129" s="287"/>
      <c r="F129" s="287"/>
      <c r="G129" s="287"/>
      <c r="H129" s="286"/>
      <c r="I129" s="279"/>
    </row>
    <row r="130" spans="1:9" s="367" customFormat="1" ht="30" customHeight="1">
      <c r="A130" s="279"/>
      <c r="B130" s="286" t="s">
        <v>710</v>
      </c>
      <c r="C130" s="289"/>
      <c r="D130" s="289"/>
      <c r="E130" s="289"/>
      <c r="F130" s="289"/>
      <c r="G130" s="289"/>
      <c r="H130" s="286"/>
      <c r="I130" s="279"/>
    </row>
    <row r="131" spans="1:9" ht="30" customHeight="1">
      <c r="B131" s="286" t="s">
        <v>841</v>
      </c>
      <c r="C131" s="394"/>
      <c r="D131" s="394"/>
      <c r="E131" s="289">
        <v>121000</v>
      </c>
      <c r="F131" s="289"/>
      <c r="G131" s="289">
        <f>E131*F131</f>
        <v>0</v>
      </c>
      <c r="H131" s="286"/>
    </row>
    <row r="132" spans="1:9" ht="30" customHeight="1">
      <c r="B132" s="286" t="s">
        <v>845</v>
      </c>
      <c r="C132" s="394"/>
      <c r="D132" s="394"/>
      <c r="E132" s="289">
        <v>121000</v>
      </c>
      <c r="F132" s="289"/>
      <c r="G132" s="289">
        <f>E132*F132</f>
        <v>0</v>
      </c>
      <c r="H132" s="286"/>
    </row>
    <row r="133" spans="1:9" ht="30" customHeight="1">
      <c r="B133" s="286"/>
      <c r="C133" s="289"/>
      <c r="D133" s="289"/>
      <c r="E133" s="289"/>
      <c r="F133" s="289"/>
      <c r="G133" s="289"/>
      <c r="H133" s="286"/>
    </row>
    <row r="134" spans="1:9" ht="30" customHeight="1">
      <c r="B134" s="290" t="s">
        <v>711</v>
      </c>
      <c r="C134" s="289"/>
      <c r="D134" s="289"/>
      <c r="E134" s="289"/>
      <c r="F134" s="289"/>
      <c r="G134" s="289"/>
      <c r="H134" s="286"/>
    </row>
    <row r="135" spans="1:9" ht="30" customHeight="1">
      <c r="B135" s="286" t="s">
        <v>841</v>
      </c>
      <c r="C135" s="394"/>
      <c r="D135" s="394"/>
      <c r="E135" s="289">
        <v>85000</v>
      </c>
      <c r="F135" s="289"/>
      <c r="G135" s="289">
        <f>E135*F135</f>
        <v>0</v>
      </c>
      <c r="H135" s="286"/>
    </row>
    <row r="136" spans="1:9" ht="30" customHeight="1">
      <c r="B136" s="286" t="s">
        <v>845</v>
      </c>
      <c r="C136" s="394"/>
      <c r="D136" s="394"/>
      <c r="E136" s="289">
        <v>85000</v>
      </c>
      <c r="F136" s="289"/>
      <c r="G136" s="289">
        <f>E136*F136</f>
        <v>0</v>
      </c>
      <c r="H136" s="286"/>
    </row>
    <row r="137" spans="1:9" ht="30" customHeight="1">
      <c r="B137" s="286"/>
      <c r="C137" s="289"/>
      <c r="D137" s="289"/>
      <c r="E137" s="289"/>
      <c r="F137" s="289"/>
      <c r="G137" s="289"/>
      <c r="H137" s="286"/>
    </row>
    <row r="138" spans="1:9" ht="30" customHeight="1">
      <c r="B138" s="286" t="s">
        <v>840</v>
      </c>
      <c r="C138" s="289"/>
      <c r="D138" s="289"/>
      <c r="E138" s="289"/>
      <c r="F138" s="289"/>
      <c r="G138" s="289"/>
      <c r="H138" s="286"/>
    </row>
    <row r="139" spans="1:9" ht="30" customHeight="1">
      <c r="B139" s="286" t="s">
        <v>841</v>
      </c>
      <c r="C139" s="394"/>
      <c r="D139" s="394"/>
      <c r="E139" s="289">
        <v>29000</v>
      </c>
      <c r="F139" s="289"/>
      <c r="G139" s="289">
        <f>E139*F139</f>
        <v>0</v>
      </c>
      <c r="H139" s="286"/>
    </row>
    <row r="140" spans="1:9" ht="30" customHeight="1">
      <c r="B140" s="286" t="s">
        <v>845</v>
      </c>
      <c r="C140" s="394"/>
      <c r="D140" s="394"/>
      <c r="E140" s="289">
        <v>29000</v>
      </c>
      <c r="F140" s="289"/>
      <c r="G140" s="289">
        <f>E140*F140</f>
        <v>0</v>
      </c>
      <c r="H140" s="286"/>
    </row>
    <row r="141" spans="1:9" ht="30" customHeight="1">
      <c r="B141" s="395"/>
      <c r="C141" s="396"/>
      <c r="D141" s="396"/>
      <c r="E141" s="396"/>
      <c r="F141" s="396"/>
      <c r="G141" s="396"/>
      <c r="H141" s="291"/>
    </row>
    <row r="142" spans="1:9" s="367" customFormat="1" ht="30" customHeight="1">
      <c r="A142" s="279"/>
      <c r="B142" s="286" t="s">
        <v>846</v>
      </c>
      <c r="C142" s="289"/>
      <c r="D142" s="289"/>
      <c r="E142" s="289"/>
      <c r="F142" s="289"/>
      <c r="G142" s="289"/>
      <c r="H142" s="286"/>
      <c r="I142" s="279"/>
    </row>
    <row r="143" spans="1:9" s="367" customFormat="1" ht="30" customHeight="1">
      <c r="A143" s="279"/>
      <c r="B143" s="286" t="s">
        <v>841</v>
      </c>
      <c r="C143" s="394"/>
      <c r="D143" s="394"/>
      <c r="E143" s="289">
        <v>16000</v>
      </c>
      <c r="F143" s="289"/>
      <c r="G143" s="289">
        <f>E143*F143</f>
        <v>0</v>
      </c>
      <c r="H143" s="286"/>
      <c r="I143" s="279"/>
    </row>
    <row r="144" spans="1:9" s="367" customFormat="1" ht="30" customHeight="1">
      <c r="A144" s="279"/>
      <c r="B144" s="286" t="s">
        <v>845</v>
      </c>
      <c r="C144" s="394"/>
      <c r="D144" s="394"/>
      <c r="E144" s="289">
        <v>16000</v>
      </c>
      <c r="F144" s="289"/>
      <c r="G144" s="289">
        <f>E144*F144</f>
        <v>0</v>
      </c>
      <c r="H144" s="286"/>
      <c r="I144" s="279"/>
    </row>
    <row r="145" spans="2:8" ht="30" customHeight="1">
      <c r="B145" s="395"/>
      <c r="C145" s="396"/>
      <c r="D145" s="396"/>
      <c r="E145" s="396"/>
      <c r="F145" s="396"/>
      <c r="G145" s="396"/>
      <c r="H145" s="291"/>
    </row>
    <row r="146" spans="2:8" ht="30" customHeight="1">
      <c r="B146" s="397" t="s">
        <v>712</v>
      </c>
      <c r="C146" s="292"/>
      <c r="D146" s="292"/>
      <c r="E146" s="292"/>
      <c r="F146" s="292"/>
      <c r="G146" s="292">
        <f>SUM(G114:G145)</f>
        <v>0</v>
      </c>
      <c r="H146" s="293"/>
    </row>
    <row r="147" spans="2:8">
      <c r="B147" s="279"/>
      <c r="C147" s="279"/>
      <c r="D147" s="279"/>
    </row>
    <row r="148" spans="2:8">
      <c r="B148" s="279"/>
      <c r="C148" s="279"/>
      <c r="D148" s="279"/>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5">
    <mergeCell ref="B56:B57"/>
    <mergeCell ref="C56:C57"/>
    <mergeCell ref="D56:D57"/>
    <mergeCell ref="E56:G56"/>
    <mergeCell ref="H56:H57"/>
    <mergeCell ref="B4:B5"/>
    <mergeCell ref="C4:C5"/>
    <mergeCell ref="D4:D5"/>
    <mergeCell ref="E4:G4"/>
    <mergeCell ref="H4:H5"/>
    <mergeCell ref="B108:B109"/>
    <mergeCell ref="C108:C109"/>
    <mergeCell ref="D108:D109"/>
    <mergeCell ref="E108:G108"/>
    <mergeCell ref="H108:H109"/>
  </mergeCells>
  <phoneticPr fontId="2"/>
  <printOptions horizontalCentered="1" gridLinesSet="0"/>
  <pageMargins left="0.98425196850393704" right="0.98425196850393704" top="0.98425196850393704" bottom="0.98425196850393704" header="0.31496062992125984" footer="0.31496062992125984"/>
  <pageSetup paperSize="9" scale="47" fitToHeight="0" orientation="portrait" r:id="rId2"/>
  <rowBreaks count="2" manualBreakCount="2">
    <brk id="53" max="7" man="1"/>
    <brk id="10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B1:G44"/>
  <sheetViews>
    <sheetView view="pageBreakPreview" zoomScaleNormal="100" zoomScaleSheetLayoutView="100" workbookViewId="0">
      <selection activeCell="B3" sqref="B3"/>
    </sheetView>
  </sheetViews>
  <sheetFormatPr defaultRowHeight="14.4"/>
  <cols>
    <col min="1" max="1" width="1.21875" style="295" customWidth="1"/>
    <col min="2" max="2" width="25.6640625" style="295" customWidth="1"/>
    <col min="3" max="6" width="13.6640625" style="295" customWidth="1"/>
    <col min="7" max="7" width="30.6640625" style="295" customWidth="1"/>
    <col min="8" max="256" width="8.88671875" style="295"/>
    <col min="257" max="257" width="1.21875" style="295" customWidth="1"/>
    <col min="258" max="258" width="25.6640625" style="295" customWidth="1"/>
    <col min="259" max="262" width="13.6640625" style="295" customWidth="1"/>
    <col min="263" max="263" width="30.6640625" style="295" customWidth="1"/>
    <col min="264" max="512" width="8.88671875" style="295"/>
    <col min="513" max="513" width="1.21875" style="295" customWidth="1"/>
    <col min="514" max="514" width="25.6640625" style="295" customWidth="1"/>
    <col min="515" max="518" width="13.6640625" style="295" customWidth="1"/>
    <col min="519" max="519" width="30.6640625" style="295" customWidth="1"/>
    <col min="520" max="768" width="8.88671875" style="295"/>
    <col min="769" max="769" width="1.21875" style="295" customWidth="1"/>
    <col min="770" max="770" width="25.6640625" style="295" customWidth="1"/>
    <col min="771" max="774" width="13.6640625" style="295" customWidth="1"/>
    <col min="775" max="775" width="30.6640625" style="295" customWidth="1"/>
    <col min="776" max="1024" width="8.88671875" style="295"/>
    <col min="1025" max="1025" width="1.21875" style="295" customWidth="1"/>
    <col min="1026" max="1026" width="25.6640625" style="295" customWidth="1"/>
    <col min="1027" max="1030" width="13.6640625" style="295" customWidth="1"/>
    <col min="1031" max="1031" width="30.6640625" style="295" customWidth="1"/>
    <col min="1032" max="1280" width="8.88671875" style="295"/>
    <col min="1281" max="1281" width="1.21875" style="295" customWidth="1"/>
    <col min="1282" max="1282" width="25.6640625" style="295" customWidth="1"/>
    <col min="1283" max="1286" width="13.6640625" style="295" customWidth="1"/>
    <col min="1287" max="1287" width="30.6640625" style="295" customWidth="1"/>
    <col min="1288" max="1536" width="8.88671875" style="295"/>
    <col min="1537" max="1537" width="1.21875" style="295" customWidth="1"/>
    <col min="1538" max="1538" width="25.6640625" style="295" customWidth="1"/>
    <col min="1539" max="1542" width="13.6640625" style="295" customWidth="1"/>
    <col min="1543" max="1543" width="30.6640625" style="295" customWidth="1"/>
    <col min="1544" max="1792" width="8.88671875" style="295"/>
    <col min="1793" max="1793" width="1.21875" style="295" customWidth="1"/>
    <col min="1794" max="1794" width="25.6640625" style="295" customWidth="1"/>
    <col min="1795" max="1798" width="13.6640625" style="295" customWidth="1"/>
    <col min="1799" max="1799" width="30.6640625" style="295" customWidth="1"/>
    <col min="1800" max="2048" width="8.88671875" style="295"/>
    <col min="2049" max="2049" width="1.21875" style="295" customWidth="1"/>
    <col min="2050" max="2050" width="25.6640625" style="295" customWidth="1"/>
    <col min="2051" max="2054" width="13.6640625" style="295" customWidth="1"/>
    <col min="2055" max="2055" width="30.6640625" style="295" customWidth="1"/>
    <col min="2056" max="2304" width="8.88671875" style="295"/>
    <col min="2305" max="2305" width="1.21875" style="295" customWidth="1"/>
    <col min="2306" max="2306" width="25.6640625" style="295" customWidth="1"/>
    <col min="2307" max="2310" width="13.6640625" style="295" customWidth="1"/>
    <col min="2311" max="2311" width="30.6640625" style="295" customWidth="1"/>
    <col min="2312" max="2560" width="8.88671875" style="295"/>
    <col min="2561" max="2561" width="1.21875" style="295" customWidth="1"/>
    <col min="2562" max="2562" width="25.6640625" style="295" customWidth="1"/>
    <col min="2563" max="2566" width="13.6640625" style="295" customWidth="1"/>
    <col min="2567" max="2567" width="30.6640625" style="295" customWidth="1"/>
    <col min="2568" max="2816" width="8.88671875" style="295"/>
    <col min="2817" max="2817" width="1.21875" style="295" customWidth="1"/>
    <col min="2818" max="2818" width="25.6640625" style="295" customWidth="1"/>
    <col min="2819" max="2822" width="13.6640625" style="295" customWidth="1"/>
    <col min="2823" max="2823" width="30.6640625" style="295" customWidth="1"/>
    <col min="2824" max="3072" width="8.88671875" style="295"/>
    <col min="3073" max="3073" width="1.21875" style="295" customWidth="1"/>
    <col min="3074" max="3074" width="25.6640625" style="295" customWidth="1"/>
    <col min="3075" max="3078" width="13.6640625" style="295" customWidth="1"/>
    <col min="3079" max="3079" width="30.6640625" style="295" customWidth="1"/>
    <col min="3080" max="3328" width="8.88671875" style="295"/>
    <col min="3329" max="3329" width="1.21875" style="295" customWidth="1"/>
    <col min="3330" max="3330" width="25.6640625" style="295" customWidth="1"/>
    <col min="3331" max="3334" width="13.6640625" style="295" customWidth="1"/>
    <col min="3335" max="3335" width="30.6640625" style="295" customWidth="1"/>
    <col min="3336" max="3584" width="8.88671875" style="295"/>
    <col min="3585" max="3585" width="1.21875" style="295" customWidth="1"/>
    <col min="3586" max="3586" width="25.6640625" style="295" customWidth="1"/>
    <col min="3587" max="3590" width="13.6640625" style="295" customWidth="1"/>
    <col min="3591" max="3591" width="30.6640625" style="295" customWidth="1"/>
    <col min="3592" max="3840" width="8.88671875" style="295"/>
    <col min="3841" max="3841" width="1.21875" style="295" customWidth="1"/>
    <col min="3842" max="3842" width="25.6640625" style="295" customWidth="1"/>
    <col min="3843" max="3846" width="13.6640625" style="295" customWidth="1"/>
    <col min="3847" max="3847" width="30.6640625" style="295" customWidth="1"/>
    <col min="3848" max="4096" width="8.88671875" style="295"/>
    <col min="4097" max="4097" width="1.21875" style="295" customWidth="1"/>
    <col min="4098" max="4098" width="25.6640625" style="295" customWidth="1"/>
    <col min="4099" max="4102" width="13.6640625" style="295" customWidth="1"/>
    <col min="4103" max="4103" width="30.6640625" style="295" customWidth="1"/>
    <col min="4104" max="4352" width="8.88671875" style="295"/>
    <col min="4353" max="4353" width="1.21875" style="295" customWidth="1"/>
    <col min="4354" max="4354" width="25.6640625" style="295" customWidth="1"/>
    <col min="4355" max="4358" width="13.6640625" style="295" customWidth="1"/>
    <col min="4359" max="4359" width="30.6640625" style="295" customWidth="1"/>
    <col min="4360" max="4608" width="8.88671875" style="295"/>
    <col min="4609" max="4609" width="1.21875" style="295" customWidth="1"/>
    <col min="4610" max="4610" width="25.6640625" style="295" customWidth="1"/>
    <col min="4611" max="4614" width="13.6640625" style="295" customWidth="1"/>
    <col min="4615" max="4615" width="30.6640625" style="295" customWidth="1"/>
    <col min="4616" max="4864" width="8.88671875" style="295"/>
    <col min="4865" max="4865" width="1.21875" style="295" customWidth="1"/>
    <col min="4866" max="4866" width="25.6640625" style="295" customWidth="1"/>
    <col min="4867" max="4870" width="13.6640625" style="295" customWidth="1"/>
    <col min="4871" max="4871" width="30.6640625" style="295" customWidth="1"/>
    <col min="4872" max="5120" width="8.88671875" style="295"/>
    <col min="5121" max="5121" width="1.21875" style="295" customWidth="1"/>
    <col min="5122" max="5122" width="25.6640625" style="295" customWidth="1"/>
    <col min="5123" max="5126" width="13.6640625" style="295" customWidth="1"/>
    <col min="5127" max="5127" width="30.6640625" style="295" customWidth="1"/>
    <col min="5128" max="5376" width="8.88671875" style="295"/>
    <col min="5377" max="5377" width="1.21875" style="295" customWidth="1"/>
    <col min="5378" max="5378" width="25.6640625" style="295" customWidth="1"/>
    <col min="5379" max="5382" width="13.6640625" style="295" customWidth="1"/>
    <col min="5383" max="5383" width="30.6640625" style="295" customWidth="1"/>
    <col min="5384" max="5632" width="8.88671875" style="295"/>
    <col min="5633" max="5633" width="1.21875" style="295" customWidth="1"/>
    <col min="5634" max="5634" width="25.6640625" style="295" customWidth="1"/>
    <col min="5635" max="5638" width="13.6640625" style="295" customWidth="1"/>
    <col min="5639" max="5639" width="30.6640625" style="295" customWidth="1"/>
    <col min="5640" max="5888" width="8.88671875" style="295"/>
    <col min="5889" max="5889" width="1.21875" style="295" customWidth="1"/>
    <col min="5890" max="5890" width="25.6640625" style="295" customWidth="1"/>
    <col min="5891" max="5894" width="13.6640625" style="295" customWidth="1"/>
    <col min="5895" max="5895" width="30.6640625" style="295" customWidth="1"/>
    <col min="5896" max="6144" width="8.88671875" style="295"/>
    <col min="6145" max="6145" width="1.21875" style="295" customWidth="1"/>
    <col min="6146" max="6146" width="25.6640625" style="295" customWidth="1"/>
    <col min="6147" max="6150" width="13.6640625" style="295" customWidth="1"/>
    <col min="6151" max="6151" width="30.6640625" style="295" customWidth="1"/>
    <col min="6152" max="6400" width="8.88671875" style="295"/>
    <col min="6401" max="6401" width="1.21875" style="295" customWidth="1"/>
    <col min="6402" max="6402" width="25.6640625" style="295" customWidth="1"/>
    <col min="6403" max="6406" width="13.6640625" style="295" customWidth="1"/>
    <col min="6407" max="6407" width="30.6640625" style="295" customWidth="1"/>
    <col min="6408" max="6656" width="8.88671875" style="295"/>
    <col min="6657" max="6657" width="1.21875" style="295" customWidth="1"/>
    <col min="6658" max="6658" width="25.6640625" style="295" customWidth="1"/>
    <col min="6659" max="6662" width="13.6640625" style="295" customWidth="1"/>
    <col min="6663" max="6663" width="30.6640625" style="295" customWidth="1"/>
    <col min="6664" max="6912" width="8.88671875" style="295"/>
    <col min="6913" max="6913" width="1.21875" style="295" customWidth="1"/>
    <col min="6914" max="6914" width="25.6640625" style="295" customWidth="1"/>
    <col min="6915" max="6918" width="13.6640625" style="295" customWidth="1"/>
    <col min="6919" max="6919" width="30.6640625" style="295" customWidth="1"/>
    <col min="6920" max="7168" width="8.88671875" style="295"/>
    <col min="7169" max="7169" width="1.21875" style="295" customWidth="1"/>
    <col min="7170" max="7170" width="25.6640625" style="295" customWidth="1"/>
    <col min="7171" max="7174" width="13.6640625" style="295" customWidth="1"/>
    <col min="7175" max="7175" width="30.6640625" style="295" customWidth="1"/>
    <col min="7176" max="7424" width="8.88671875" style="295"/>
    <col min="7425" max="7425" width="1.21875" style="295" customWidth="1"/>
    <col min="7426" max="7426" width="25.6640625" style="295" customWidth="1"/>
    <col min="7427" max="7430" width="13.6640625" style="295" customWidth="1"/>
    <col min="7431" max="7431" width="30.6640625" style="295" customWidth="1"/>
    <col min="7432" max="7680" width="8.88671875" style="295"/>
    <col min="7681" max="7681" width="1.21875" style="295" customWidth="1"/>
    <col min="7682" max="7682" width="25.6640625" style="295" customWidth="1"/>
    <col min="7683" max="7686" width="13.6640625" style="295" customWidth="1"/>
    <col min="7687" max="7687" width="30.6640625" style="295" customWidth="1"/>
    <col min="7688" max="7936" width="8.88671875" style="295"/>
    <col min="7937" max="7937" width="1.21875" style="295" customWidth="1"/>
    <col min="7938" max="7938" width="25.6640625" style="295" customWidth="1"/>
    <col min="7939" max="7942" width="13.6640625" style="295" customWidth="1"/>
    <col min="7943" max="7943" width="30.6640625" style="295" customWidth="1"/>
    <col min="7944" max="8192" width="8.88671875" style="295"/>
    <col min="8193" max="8193" width="1.21875" style="295" customWidth="1"/>
    <col min="8194" max="8194" width="25.6640625" style="295" customWidth="1"/>
    <col min="8195" max="8198" width="13.6640625" style="295" customWidth="1"/>
    <col min="8199" max="8199" width="30.6640625" style="295" customWidth="1"/>
    <col min="8200" max="8448" width="8.88671875" style="295"/>
    <col min="8449" max="8449" width="1.21875" style="295" customWidth="1"/>
    <col min="8450" max="8450" width="25.6640625" style="295" customWidth="1"/>
    <col min="8451" max="8454" width="13.6640625" style="295" customWidth="1"/>
    <col min="8455" max="8455" width="30.6640625" style="295" customWidth="1"/>
    <col min="8456" max="8704" width="8.88671875" style="295"/>
    <col min="8705" max="8705" width="1.21875" style="295" customWidth="1"/>
    <col min="8706" max="8706" width="25.6640625" style="295" customWidth="1"/>
    <col min="8707" max="8710" width="13.6640625" style="295" customWidth="1"/>
    <col min="8711" max="8711" width="30.6640625" style="295" customWidth="1"/>
    <col min="8712" max="8960" width="8.88671875" style="295"/>
    <col min="8961" max="8961" width="1.21875" style="295" customWidth="1"/>
    <col min="8962" max="8962" width="25.6640625" style="295" customWidth="1"/>
    <col min="8963" max="8966" width="13.6640625" style="295" customWidth="1"/>
    <col min="8967" max="8967" width="30.6640625" style="295" customWidth="1"/>
    <col min="8968" max="9216" width="8.88671875" style="295"/>
    <col min="9217" max="9217" width="1.21875" style="295" customWidth="1"/>
    <col min="9218" max="9218" width="25.6640625" style="295" customWidth="1"/>
    <col min="9219" max="9222" width="13.6640625" style="295" customWidth="1"/>
    <col min="9223" max="9223" width="30.6640625" style="295" customWidth="1"/>
    <col min="9224" max="9472" width="8.88671875" style="295"/>
    <col min="9473" max="9473" width="1.21875" style="295" customWidth="1"/>
    <col min="9474" max="9474" width="25.6640625" style="295" customWidth="1"/>
    <col min="9475" max="9478" width="13.6640625" style="295" customWidth="1"/>
    <col min="9479" max="9479" width="30.6640625" style="295" customWidth="1"/>
    <col min="9480" max="9728" width="8.88671875" style="295"/>
    <col min="9729" max="9729" width="1.21875" style="295" customWidth="1"/>
    <col min="9730" max="9730" width="25.6640625" style="295" customWidth="1"/>
    <col min="9731" max="9734" width="13.6640625" style="295" customWidth="1"/>
    <col min="9735" max="9735" width="30.6640625" style="295" customWidth="1"/>
    <col min="9736" max="9984" width="8.88671875" style="295"/>
    <col min="9985" max="9985" width="1.21875" style="295" customWidth="1"/>
    <col min="9986" max="9986" width="25.6640625" style="295" customWidth="1"/>
    <col min="9987" max="9990" width="13.6640625" style="295" customWidth="1"/>
    <col min="9991" max="9991" width="30.6640625" style="295" customWidth="1"/>
    <col min="9992" max="10240" width="8.88671875" style="295"/>
    <col min="10241" max="10241" width="1.21875" style="295" customWidth="1"/>
    <col min="10242" max="10242" width="25.6640625" style="295" customWidth="1"/>
    <col min="10243" max="10246" width="13.6640625" style="295" customWidth="1"/>
    <col min="10247" max="10247" width="30.6640625" style="295" customWidth="1"/>
    <col min="10248" max="10496" width="8.88671875" style="295"/>
    <col min="10497" max="10497" width="1.21875" style="295" customWidth="1"/>
    <col min="10498" max="10498" width="25.6640625" style="295" customWidth="1"/>
    <col min="10499" max="10502" width="13.6640625" style="295" customWidth="1"/>
    <col min="10503" max="10503" width="30.6640625" style="295" customWidth="1"/>
    <col min="10504" max="10752" width="8.88671875" style="295"/>
    <col min="10753" max="10753" width="1.21875" style="295" customWidth="1"/>
    <col min="10754" max="10754" width="25.6640625" style="295" customWidth="1"/>
    <col min="10755" max="10758" width="13.6640625" style="295" customWidth="1"/>
    <col min="10759" max="10759" width="30.6640625" style="295" customWidth="1"/>
    <col min="10760" max="11008" width="8.88671875" style="295"/>
    <col min="11009" max="11009" width="1.21875" style="295" customWidth="1"/>
    <col min="11010" max="11010" width="25.6640625" style="295" customWidth="1"/>
    <col min="11011" max="11014" width="13.6640625" style="295" customWidth="1"/>
    <col min="11015" max="11015" width="30.6640625" style="295" customWidth="1"/>
    <col min="11016" max="11264" width="8.88671875" style="295"/>
    <col min="11265" max="11265" width="1.21875" style="295" customWidth="1"/>
    <col min="11266" max="11266" width="25.6640625" style="295" customWidth="1"/>
    <col min="11267" max="11270" width="13.6640625" style="295" customWidth="1"/>
    <col min="11271" max="11271" width="30.6640625" style="295" customWidth="1"/>
    <col min="11272" max="11520" width="8.88671875" style="295"/>
    <col min="11521" max="11521" width="1.21875" style="295" customWidth="1"/>
    <col min="11522" max="11522" width="25.6640625" style="295" customWidth="1"/>
    <col min="11523" max="11526" width="13.6640625" style="295" customWidth="1"/>
    <col min="11527" max="11527" width="30.6640625" style="295" customWidth="1"/>
    <col min="11528" max="11776" width="8.88671875" style="295"/>
    <col min="11777" max="11777" width="1.21875" style="295" customWidth="1"/>
    <col min="11778" max="11778" width="25.6640625" style="295" customWidth="1"/>
    <col min="11779" max="11782" width="13.6640625" style="295" customWidth="1"/>
    <col min="11783" max="11783" width="30.6640625" style="295" customWidth="1"/>
    <col min="11784" max="12032" width="8.88671875" style="295"/>
    <col min="12033" max="12033" width="1.21875" style="295" customWidth="1"/>
    <col min="12034" max="12034" width="25.6640625" style="295" customWidth="1"/>
    <col min="12035" max="12038" width="13.6640625" style="295" customWidth="1"/>
    <col min="12039" max="12039" width="30.6640625" style="295" customWidth="1"/>
    <col min="12040" max="12288" width="8.88671875" style="295"/>
    <col min="12289" max="12289" width="1.21875" style="295" customWidth="1"/>
    <col min="12290" max="12290" width="25.6640625" style="295" customWidth="1"/>
    <col min="12291" max="12294" width="13.6640625" style="295" customWidth="1"/>
    <col min="12295" max="12295" width="30.6640625" style="295" customWidth="1"/>
    <col min="12296" max="12544" width="8.88671875" style="295"/>
    <col min="12545" max="12545" width="1.21875" style="295" customWidth="1"/>
    <col min="12546" max="12546" width="25.6640625" style="295" customWidth="1"/>
    <col min="12547" max="12550" width="13.6640625" style="295" customWidth="1"/>
    <col min="12551" max="12551" width="30.6640625" style="295" customWidth="1"/>
    <col min="12552" max="12800" width="8.88671875" style="295"/>
    <col min="12801" max="12801" width="1.21875" style="295" customWidth="1"/>
    <col min="12802" max="12802" width="25.6640625" style="295" customWidth="1"/>
    <col min="12803" max="12806" width="13.6640625" style="295" customWidth="1"/>
    <col min="12807" max="12807" width="30.6640625" style="295" customWidth="1"/>
    <col min="12808" max="13056" width="8.88671875" style="295"/>
    <col min="13057" max="13057" width="1.21875" style="295" customWidth="1"/>
    <col min="13058" max="13058" width="25.6640625" style="295" customWidth="1"/>
    <col min="13059" max="13062" width="13.6640625" style="295" customWidth="1"/>
    <col min="13063" max="13063" width="30.6640625" style="295" customWidth="1"/>
    <col min="13064" max="13312" width="8.88671875" style="295"/>
    <col min="13313" max="13313" width="1.21875" style="295" customWidth="1"/>
    <col min="13314" max="13314" width="25.6640625" style="295" customWidth="1"/>
    <col min="13315" max="13318" width="13.6640625" style="295" customWidth="1"/>
    <col min="13319" max="13319" width="30.6640625" style="295" customWidth="1"/>
    <col min="13320" max="13568" width="8.88671875" style="295"/>
    <col min="13569" max="13569" width="1.21875" style="295" customWidth="1"/>
    <col min="13570" max="13570" width="25.6640625" style="295" customWidth="1"/>
    <col min="13571" max="13574" width="13.6640625" style="295" customWidth="1"/>
    <col min="13575" max="13575" width="30.6640625" style="295" customWidth="1"/>
    <col min="13576" max="13824" width="8.88671875" style="295"/>
    <col min="13825" max="13825" width="1.21875" style="295" customWidth="1"/>
    <col min="13826" max="13826" width="25.6640625" style="295" customWidth="1"/>
    <col min="13827" max="13830" width="13.6640625" style="295" customWidth="1"/>
    <col min="13831" max="13831" width="30.6640625" style="295" customWidth="1"/>
    <col min="13832" max="14080" width="8.88671875" style="295"/>
    <col min="14081" max="14081" width="1.21875" style="295" customWidth="1"/>
    <col min="14082" max="14082" width="25.6640625" style="295" customWidth="1"/>
    <col min="14083" max="14086" width="13.6640625" style="295" customWidth="1"/>
    <col min="14087" max="14087" width="30.6640625" style="295" customWidth="1"/>
    <col min="14088" max="14336" width="8.88671875" style="295"/>
    <col min="14337" max="14337" width="1.21875" style="295" customWidth="1"/>
    <col min="14338" max="14338" width="25.6640625" style="295" customWidth="1"/>
    <col min="14339" max="14342" width="13.6640625" style="295" customWidth="1"/>
    <col min="14343" max="14343" width="30.6640625" style="295" customWidth="1"/>
    <col min="14344" max="14592" width="8.88671875" style="295"/>
    <col min="14593" max="14593" width="1.21875" style="295" customWidth="1"/>
    <col min="14594" max="14594" width="25.6640625" style="295" customWidth="1"/>
    <col min="14595" max="14598" width="13.6640625" style="295" customWidth="1"/>
    <col min="14599" max="14599" width="30.6640625" style="295" customWidth="1"/>
    <col min="14600" max="14848" width="8.88671875" style="295"/>
    <col min="14849" max="14849" width="1.21875" style="295" customWidth="1"/>
    <col min="14850" max="14850" width="25.6640625" style="295" customWidth="1"/>
    <col min="14851" max="14854" width="13.6640625" style="295" customWidth="1"/>
    <col min="14855" max="14855" width="30.6640625" style="295" customWidth="1"/>
    <col min="14856" max="15104" width="8.88671875" style="295"/>
    <col min="15105" max="15105" width="1.21875" style="295" customWidth="1"/>
    <col min="15106" max="15106" width="25.6640625" style="295" customWidth="1"/>
    <col min="15107" max="15110" width="13.6640625" style="295" customWidth="1"/>
    <col min="15111" max="15111" width="30.6640625" style="295" customWidth="1"/>
    <col min="15112" max="15360" width="8.88671875" style="295"/>
    <col min="15361" max="15361" width="1.21875" style="295" customWidth="1"/>
    <col min="15362" max="15362" width="25.6640625" style="295" customWidth="1"/>
    <col min="15363" max="15366" width="13.6640625" style="295" customWidth="1"/>
    <col min="15367" max="15367" width="30.6640625" style="295" customWidth="1"/>
    <col min="15368" max="15616" width="8.88671875" style="295"/>
    <col min="15617" max="15617" width="1.21875" style="295" customWidth="1"/>
    <col min="15618" max="15618" width="25.6640625" style="295" customWidth="1"/>
    <col min="15619" max="15622" width="13.6640625" style="295" customWidth="1"/>
    <col min="15623" max="15623" width="30.6640625" style="295" customWidth="1"/>
    <col min="15624" max="15872" width="8.88671875" style="295"/>
    <col min="15873" max="15873" width="1.21875" style="295" customWidth="1"/>
    <col min="15874" max="15874" width="25.6640625" style="295" customWidth="1"/>
    <col min="15875" max="15878" width="13.6640625" style="295" customWidth="1"/>
    <col min="15879" max="15879" width="30.6640625" style="295" customWidth="1"/>
    <col min="15880" max="16128" width="8.88671875" style="295"/>
    <col min="16129" max="16129" width="1.21875" style="295" customWidth="1"/>
    <col min="16130" max="16130" width="25.6640625" style="295" customWidth="1"/>
    <col min="16131" max="16134" width="13.6640625" style="295" customWidth="1"/>
    <col min="16135" max="16135" width="30.6640625" style="295" customWidth="1"/>
    <col min="16136" max="16384" width="8.88671875" style="295"/>
  </cols>
  <sheetData>
    <row r="1" spans="2:7" ht="17.25" customHeight="1">
      <c r="B1" s="280"/>
      <c r="C1" s="280"/>
      <c r="D1" s="280"/>
      <c r="E1" s="280"/>
      <c r="F1" s="280"/>
      <c r="G1" s="303" t="s">
        <v>730</v>
      </c>
    </row>
    <row r="2" spans="2:7" ht="20.100000000000001" customHeight="1">
      <c r="B2" s="372" t="s">
        <v>792</v>
      </c>
      <c r="C2" s="281"/>
      <c r="D2" s="281"/>
      <c r="E2" s="281"/>
      <c r="F2" s="281"/>
      <c r="G2" s="281"/>
    </row>
    <row r="3" spans="2:7" ht="17.25" customHeight="1">
      <c r="B3" s="280"/>
      <c r="C3" s="280"/>
      <c r="D3" s="280"/>
      <c r="E3" s="280"/>
      <c r="F3" s="280"/>
      <c r="G3" s="280"/>
    </row>
    <row r="4" spans="2:7" ht="18" customHeight="1">
      <c r="B4" s="448" t="s">
        <v>693</v>
      </c>
      <c r="C4" s="448" t="s">
        <v>714</v>
      </c>
      <c r="D4" s="448" t="s">
        <v>694</v>
      </c>
      <c r="E4" s="448" t="s">
        <v>740</v>
      </c>
      <c r="F4" s="448" t="s">
        <v>696</v>
      </c>
      <c r="G4" s="448" t="s">
        <v>697</v>
      </c>
    </row>
    <row r="5" spans="2:7" ht="18" customHeight="1">
      <c r="B5" s="449"/>
      <c r="C5" s="449"/>
      <c r="D5" s="449"/>
      <c r="E5" s="449"/>
      <c r="F5" s="449"/>
      <c r="G5" s="449"/>
    </row>
    <row r="6" spans="2:7" ht="18" customHeight="1">
      <c r="B6" s="283"/>
      <c r="C6" s="284"/>
      <c r="D6" s="284" t="s">
        <v>716</v>
      </c>
      <c r="E6" s="284" t="s">
        <v>717</v>
      </c>
      <c r="F6" s="284" t="s">
        <v>10</v>
      </c>
      <c r="G6" s="285"/>
    </row>
    <row r="7" spans="2:7" ht="9.9" customHeight="1">
      <c r="B7" s="283"/>
      <c r="C7" s="285"/>
      <c r="D7" s="285"/>
      <c r="E7" s="285"/>
      <c r="F7" s="285"/>
      <c r="G7" s="296"/>
    </row>
    <row r="8" spans="2:7" ht="30" customHeight="1">
      <c r="B8" s="286" t="s">
        <v>718</v>
      </c>
      <c r="C8" s="286"/>
      <c r="D8" s="289">
        <f>SUM(D9:D11)</f>
        <v>0</v>
      </c>
      <c r="E8" s="289">
        <f>SUM(E9:E11)</f>
        <v>0</v>
      </c>
      <c r="F8" s="289">
        <f>SUM(F9:F11)</f>
        <v>0</v>
      </c>
      <c r="G8" s="286"/>
    </row>
    <row r="9" spans="2:7" ht="30" customHeight="1">
      <c r="B9" s="286"/>
      <c r="C9" s="286" t="s">
        <v>719</v>
      </c>
      <c r="D9" s="289"/>
      <c r="E9" s="289"/>
      <c r="F9" s="289"/>
      <c r="G9" s="286"/>
    </row>
    <row r="10" spans="2:7" ht="30" customHeight="1">
      <c r="B10" s="286"/>
      <c r="C10" s="286" t="s">
        <v>705</v>
      </c>
      <c r="D10" s="289"/>
      <c r="E10" s="289"/>
      <c r="F10" s="289"/>
      <c r="G10" s="286"/>
    </row>
    <row r="11" spans="2:7" ht="30" customHeight="1">
      <c r="B11" s="286"/>
      <c r="C11" s="286" t="s">
        <v>720</v>
      </c>
      <c r="D11" s="289"/>
      <c r="E11" s="289"/>
      <c r="F11" s="289"/>
      <c r="G11" s="286"/>
    </row>
    <row r="12" spans="2:7" ht="9.9" customHeight="1">
      <c r="B12" s="286"/>
      <c r="C12" s="286"/>
      <c r="D12" s="289"/>
      <c r="E12" s="289"/>
      <c r="F12" s="289"/>
      <c r="G12" s="286"/>
    </row>
    <row r="13" spans="2:7" ht="30" customHeight="1">
      <c r="B13" s="286" t="s">
        <v>721</v>
      </c>
      <c r="C13" s="286"/>
      <c r="D13" s="289">
        <f>SUM(D14:D16)</f>
        <v>0</v>
      </c>
      <c r="E13" s="289">
        <f>SUM(E14:E16)</f>
        <v>0</v>
      </c>
      <c r="F13" s="289">
        <f>SUM(F14:F16)</f>
        <v>0</v>
      </c>
      <c r="G13" s="286"/>
    </row>
    <row r="14" spans="2:7" ht="30" customHeight="1">
      <c r="B14" s="286"/>
      <c r="C14" s="286" t="s">
        <v>719</v>
      </c>
      <c r="D14" s="289"/>
      <c r="E14" s="289"/>
      <c r="F14" s="289"/>
      <c r="G14" s="286"/>
    </row>
    <row r="15" spans="2:7" ht="30" customHeight="1">
      <c r="B15" s="286"/>
      <c r="C15" s="286" t="s">
        <v>705</v>
      </c>
      <c r="D15" s="289"/>
      <c r="E15" s="289"/>
      <c r="F15" s="289"/>
      <c r="G15" s="286"/>
    </row>
    <row r="16" spans="2:7" ht="30" customHeight="1">
      <c r="B16" s="286"/>
      <c r="C16" s="286" t="s">
        <v>720</v>
      </c>
      <c r="D16" s="289"/>
      <c r="E16" s="289"/>
      <c r="F16" s="289"/>
      <c r="G16" s="286"/>
    </row>
    <row r="17" spans="2:7" ht="9.9" customHeight="1">
      <c r="B17" s="286"/>
      <c r="C17" s="286"/>
      <c r="D17" s="289"/>
      <c r="E17" s="289"/>
      <c r="F17" s="289"/>
      <c r="G17" s="286"/>
    </row>
    <row r="18" spans="2:7" ht="30" customHeight="1">
      <c r="B18" s="286" t="s">
        <v>722</v>
      </c>
      <c r="C18" s="286"/>
      <c r="D18" s="289">
        <f>SUM(D19:D21)</f>
        <v>0</v>
      </c>
      <c r="E18" s="289">
        <f>SUM(E19:E21)</f>
        <v>0</v>
      </c>
      <c r="F18" s="289">
        <f>SUM(F19:F21)</f>
        <v>0</v>
      </c>
      <c r="G18" s="286"/>
    </row>
    <row r="19" spans="2:7" ht="30" customHeight="1">
      <c r="B19" s="286"/>
      <c r="C19" s="286" t="s">
        <v>719</v>
      </c>
      <c r="D19" s="289"/>
      <c r="E19" s="289"/>
      <c r="F19" s="289"/>
      <c r="G19" s="286"/>
    </row>
    <row r="20" spans="2:7" ht="30" customHeight="1">
      <c r="B20" s="286"/>
      <c r="C20" s="286" t="s">
        <v>705</v>
      </c>
      <c r="D20" s="289"/>
      <c r="E20" s="289"/>
      <c r="F20" s="289"/>
      <c r="G20" s="286"/>
    </row>
    <row r="21" spans="2:7" ht="30" customHeight="1">
      <c r="B21" s="282"/>
      <c r="C21" s="286" t="s">
        <v>720</v>
      </c>
      <c r="D21" s="289"/>
      <c r="E21" s="289"/>
      <c r="F21" s="289"/>
      <c r="G21" s="286"/>
    </row>
    <row r="22" spans="2:7" ht="9.9" customHeight="1">
      <c r="B22" s="282"/>
      <c r="C22" s="286"/>
      <c r="D22" s="289"/>
      <c r="E22" s="289"/>
      <c r="F22" s="289"/>
      <c r="G22" s="286"/>
    </row>
    <row r="23" spans="2:7" ht="30" customHeight="1">
      <c r="B23" s="290" t="s">
        <v>723</v>
      </c>
      <c r="C23" s="286"/>
      <c r="D23" s="289">
        <f>SUM(D24:D26)</f>
        <v>0</v>
      </c>
      <c r="E23" s="289">
        <f>SUM(E24:E26)</f>
        <v>0</v>
      </c>
      <c r="F23" s="289">
        <f>SUM(F24:F26)</f>
        <v>0</v>
      </c>
      <c r="G23" s="286"/>
    </row>
    <row r="24" spans="2:7" ht="30" customHeight="1">
      <c r="B24" s="290"/>
      <c r="C24" s="286" t="s">
        <v>719</v>
      </c>
      <c r="D24" s="289"/>
      <c r="E24" s="289"/>
      <c r="F24" s="289"/>
      <c r="G24" s="286"/>
    </row>
    <row r="25" spans="2:7" ht="30" customHeight="1">
      <c r="B25" s="290"/>
      <c r="C25" s="286" t="s">
        <v>705</v>
      </c>
      <c r="D25" s="289"/>
      <c r="E25" s="289"/>
      <c r="F25" s="289"/>
      <c r="G25" s="286"/>
    </row>
    <row r="26" spans="2:7" ht="30" customHeight="1">
      <c r="B26" s="286"/>
      <c r="C26" s="286" t="s">
        <v>720</v>
      </c>
      <c r="D26" s="289"/>
      <c r="E26" s="289"/>
      <c r="F26" s="289"/>
      <c r="G26" s="286"/>
    </row>
    <row r="27" spans="2:7" ht="9.9" customHeight="1">
      <c r="B27" s="286"/>
      <c r="C27" s="286"/>
      <c r="D27" s="289"/>
      <c r="E27" s="289"/>
      <c r="F27" s="289"/>
      <c r="G27" s="286"/>
    </row>
    <row r="28" spans="2:7" ht="30" customHeight="1">
      <c r="B28" s="290" t="s">
        <v>724</v>
      </c>
      <c r="C28" s="286"/>
      <c r="D28" s="289">
        <f>SUM(D29:D31)</f>
        <v>0</v>
      </c>
      <c r="E28" s="289">
        <f>SUM(E29:E31)</f>
        <v>0</v>
      </c>
      <c r="F28" s="289">
        <f>SUM(F29:F31)</f>
        <v>0</v>
      </c>
      <c r="G28" s="286"/>
    </row>
    <row r="29" spans="2:7" ht="30" customHeight="1">
      <c r="B29" s="290"/>
      <c r="C29" s="286" t="s">
        <v>719</v>
      </c>
      <c r="D29" s="289"/>
      <c r="E29" s="289"/>
      <c r="F29" s="289"/>
      <c r="G29" s="286"/>
    </row>
    <row r="30" spans="2:7" ht="30" customHeight="1">
      <c r="B30" s="290"/>
      <c r="C30" s="286" t="s">
        <v>705</v>
      </c>
      <c r="D30" s="289"/>
      <c r="E30" s="289"/>
      <c r="F30" s="289"/>
      <c r="G30" s="286"/>
    </row>
    <row r="31" spans="2:7" ht="30" customHeight="1">
      <c r="B31" s="286"/>
      <c r="C31" s="286" t="s">
        <v>720</v>
      </c>
      <c r="D31" s="289"/>
      <c r="E31" s="289"/>
      <c r="F31" s="289"/>
      <c r="G31" s="286"/>
    </row>
    <row r="32" spans="2:7" ht="9.9" customHeight="1">
      <c r="B32" s="286"/>
      <c r="C32" s="286"/>
      <c r="D32" s="289"/>
      <c r="E32" s="289"/>
      <c r="F32" s="289"/>
      <c r="G32" s="286"/>
    </row>
    <row r="33" spans="2:7" ht="30" customHeight="1">
      <c r="B33" s="290" t="s">
        <v>725</v>
      </c>
      <c r="C33" s="286"/>
      <c r="D33" s="289">
        <f>SUM(D34:D36)</f>
        <v>0</v>
      </c>
      <c r="E33" s="289">
        <f>SUM(E34:E36)</f>
        <v>0</v>
      </c>
      <c r="F33" s="289">
        <f>SUM(F34:F36)</f>
        <v>0</v>
      </c>
      <c r="G33" s="286"/>
    </row>
    <row r="34" spans="2:7" ht="30" customHeight="1">
      <c r="B34" s="290"/>
      <c r="C34" s="286" t="s">
        <v>719</v>
      </c>
      <c r="D34" s="289"/>
      <c r="E34" s="289"/>
      <c r="F34" s="289"/>
      <c r="G34" s="286"/>
    </row>
    <row r="35" spans="2:7" ht="30" customHeight="1">
      <c r="B35" s="290"/>
      <c r="C35" s="286" t="s">
        <v>705</v>
      </c>
      <c r="D35" s="289"/>
      <c r="E35" s="289"/>
      <c r="F35" s="289"/>
      <c r="G35" s="286"/>
    </row>
    <row r="36" spans="2:7" ht="30" customHeight="1">
      <c r="B36" s="286"/>
      <c r="C36" s="286" t="s">
        <v>720</v>
      </c>
      <c r="D36" s="289"/>
      <c r="E36" s="289"/>
      <c r="F36" s="289"/>
      <c r="G36" s="286"/>
    </row>
    <row r="37" spans="2:7" ht="9.9" customHeight="1">
      <c r="B37" s="286"/>
      <c r="C37" s="286"/>
      <c r="D37" s="289"/>
      <c r="E37" s="289"/>
      <c r="F37" s="289"/>
      <c r="G37" s="286"/>
    </row>
    <row r="38" spans="2:7" ht="30" customHeight="1">
      <c r="B38" s="286" t="s">
        <v>726</v>
      </c>
      <c r="C38" s="286"/>
      <c r="D38" s="289">
        <f>SUM(D39:D41)</f>
        <v>0</v>
      </c>
      <c r="E38" s="289">
        <f>SUM(E39:E41)</f>
        <v>0</v>
      </c>
      <c r="F38" s="289">
        <f>SUM(F39:F41)</f>
        <v>0</v>
      </c>
      <c r="G38" s="286"/>
    </row>
    <row r="39" spans="2:7" ht="30" customHeight="1">
      <c r="B39" s="286"/>
      <c r="C39" s="286" t="s">
        <v>719</v>
      </c>
      <c r="D39" s="289"/>
      <c r="E39" s="289"/>
      <c r="F39" s="289"/>
      <c r="G39" s="286"/>
    </row>
    <row r="40" spans="2:7" ht="30" customHeight="1">
      <c r="B40" s="286"/>
      <c r="C40" s="286" t="s">
        <v>705</v>
      </c>
      <c r="D40" s="289"/>
      <c r="E40" s="289"/>
      <c r="F40" s="289"/>
      <c r="G40" s="286"/>
    </row>
    <row r="41" spans="2:7" ht="30" customHeight="1">
      <c r="B41" s="286"/>
      <c r="C41" s="286" t="s">
        <v>720</v>
      </c>
      <c r="D41" s="289"/>
      <c r="E41" s="289"/>
      <c r="F41" s="289"/>
      <c r="G41" s="286"/>
    </row>
    <row r="42" spans="2:7" ht="9.9" customHeight="1">
      <c r="B42" s="283"/>
      <c r="C42" s="285"/>
      <c r="D42" s="297"/>
      <c r="E42" s="297"/>
      <c r="F42" s="297"/>
      <c r="G42" s="285"/>
    </row>
    <row r="43" spans="2:7" ht="20.100000000000001" customHeight="1">
      <c r="B43" s="298" t="s">
        <v>712</v>
      </c>
      <c r="C43" s="286"/>
      <c r="D43" s="289">
        <f>SUM(D8,D13,D18,D23,D28,D33,D38)</f>
        <v>0</v>
      </c>
      <c r="E43" s="289">
        <f>SUM(E8,E13,E18,E23,E28,E33,E38)</f>
        <v>0</v>
      </c>
      <c r="F43" s="289">
        <f>SUM(F8,F13,F18,F23,F28,F33,F38)</f>
        <v>0</v>
      </c>
      <c r="G43" s="286"/>
    </row>
    <row r="44" spans="2:7" ht="9.9"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1:I13"/>
  <sheetViews>
    <sheetView view="pageBreakPreview" zoomScaleNormal="100" zoomScaleSheetLayoutView="100" workbookViewId="0">
      <selection activeCell="E22" sqref="E22"/>
    </sheetView>
  </sheetViews>
  <sheetFormatPr defaultRowHeight="14.4"/>
  <cols>
    <col min="1" max="1" width="1.21875" style="299" customWidth="1"/>
    <col min="2" max="2" width="29.88671875" style="299" customWidth="1"/>
    <col min="3" max="3" width="21.44140625" style="299" customWidth="1"/>
    <col min="4" max="4" width="21" style="299" customWidth="1"/>
    <col min="5" max="5" width="25.109375" style="299" customWidth="1"/>
    <col min="6" max="6" width="24.77734375" style="299" customWidth="1"/>
    <col min="7" max="8" width="23.6640625" style="299" customWidth="1"/>
    <col min="9" max="9" width="25.88671875" style="299" customWidth="1"/>
    <col min="10" max="255" width="8.88671875" style="299"/>
    <col min="256" max="256" width="1.21875" style="299" customWidth="1"/>
    <col min="257" max="257" width="25.6640625" style="299" customWidth="1"/>
    <col min="258" max="261" width="13.6640625" style="299" customWidth="1"/>
    <col min="262" max="262" width="30.6640625" style="299" customWidth="1"/>
    <col min="263" max="511" width="8.88671875" style="299"/>
    <col min="512" max="512" width="1.21875" style="299" customWidth="1"/>
    <col min="513" max="513" width="25.6640625" style="299" customWidth="1"/>
    <col min="514" max="517" width="13.6640625" style="299" customWidth="1"/>
    <col min="518" max="518" width="30.6640625" style="299" customWidth="1"/>
    <col min="519" max="767" width="8.88671875" style="299"/>
    <col min="768" max="768" width="1.21875" style="299" customWidth="1"/>
    <col min="769" max="769" width="25.6640625" style="299" customWidth="1"/>
    <col min="770" max="773" width="13.6640625" style="299" customWidth="1"/>
    <col min="774" max="774" width="30.6640625" style="299" customWidth="1"/>
    <col min="775" max="1023" width="8.88671875" style="299"/>
    <col min="1024" max="1024" width="1.21875" style="299" customWidth="1"/>
    <col min="1025" max="1025" width="25.6640625" style="299" customWidth="1"/>
    <col min="1026" max="1029" width="13.6640625" style="299" customWidth="1"/>
    <col min="1030" max="1030" width="30.6640625" style="299" customWidth="1"/>
    <col min="1031" max="1279" width="8.88671875" style="299"/>
    <col min="1280" max="1280" width="1.21875" style="299" customWidth="1"/>
    <col min="1281" max="1281" width="25.6640625" style="299" customWidth="1"/>
    <col min="1282" max="1285" width="13.6640625" style="299" customWidth="1"/>
    <col min="1286" max="1286" width="30.6640625" style="299" customWidth="1"/>
    <col min="1287" max="1535" width="8.88671875" style="299"/>
    <col min="1536" max="1536" width="1.21875" style="299" customWidth="1"/>
    <col min="1537" max="1537" width="25.6640625" style="299" customWidth="1"/>
    <col min="1538" max="1541" width="13.6640625" style="299" customWidth="1"/>
    <col min="1542" max="1542" width="30.6640625" style="299" customWidth="1"/>
    <col min="1543" max="1791" width="8.88671875" style="299"/>
    <col min="1792" max="1792" width="1.21875" style="299" customWidth="1"/>
    <col min="1793" max="1793" width="25.6640625" style="299" customWidth="1"/>
    <col min="1794" max="1797" width="13.6640625" style="299" customWidth="1"/>
    <col min="1798" max="1798" width="30.6640625" style="299" customWidth="1"/>
    <col min="1799" max="2047" width="8.88671875" style="299"/>
    <col min="2048" max="2048" width="1.21875" style="299" customWidth="1"/>
    <col min="2049" max="2049" width="25.6640625" style="299" customWidth="1"/>
    <col min="2050" max="2053" width="13.6640625" style="299" customWidth="1"/>
    <col min="2054" max="2054" width="30.6640625" style="299" customWidth="1"/>
    <col min="2055" max="2303" width="8.88671875" style="299"/>
    <col min="2304" max="2304" width="1.21875" style="299" customWidth="1"/>
    <col min="2305" max="2305" width="25.6640625" style="299" customWidth="1"/>
    <col min="2306" max="2309" width="13.6640625" style="299" customWidth="1"/>
    <col min="2310" max="2310" width="30.6640625" style="299" customWidth="1"/>
    <col min="2311" max="2559" width="8.88671875" style="299"/>
    <col min="2560" max="2560" width="1.21875" style="299" customWidth="1"/>
    <col min="2561" max="2561" width="25.6640625" style="299" customWidth="1"/>
    <col min="2562" max="2565" width="13.6640625" style="299" customWidth="1"/>
    <col min="2566" max="2566" width="30.6640625" style="299" customWidth="1"/>
    <col min="2567" max="2815" width="8.88671875" style="299"/>
    <col min="2816" max="2816" width="1.21875" style="299" customWidth="1"/>
    <col min="2817" max="2817" width="25.6640625" style="299" customWidth="1"/>
    <col min="2818" max="2821" width="13.6640625" style="299" customWidth="1"/>
    <col min="2822" max="2822" width="30.6640625" style="299" customWidth="1"/>
    <col min="2823" max="3071" width="8.88671875" style="299"/>
    <col min="3072" max="3072" width="1.21875" style="299" customWidth="1"/>
    <col min="3073" max="3073" width="25.6640625" style="299" customWidth="1"/>
    <col min="3074" max="3077" width="13.6640625" style="299" customWidth="1"/>
    <col min="3078" max="3078" width="30.6640625" style="299" customWidth="1"/>
    <col min="3079" max="3327" width="8.88671875" style="299"/>
    <col min="3328" max="3328" width="1.21875" style="299" customWidth="1"/>
    <col min="3329" max="3329" width="25.6640625" style="299" customWidth="1"/>
    <col min="3330" max="3333" width="13.6640625" style="299" customWidth="1"/>
    <col min="3334" max="3334" width="30.6640625" style="299" customWidth="1"/>
    <col min="3335" max="3583" width="8.88671875" style="299"/>
    <col min="3584" max="3584" width="1.21875" style="299" customWidth="1"/>
    <col min="3585" max="3585" width="25.6640625" style="299" customWidth="1"/>
    <col min="3586" max="3589" width="13.6640625" style="299" customWidth="1"/>
    <col min="3590" max="3590" width="30.6640625" style="299" customWidth="1"/>
    <col min="3591" max="3839" width="8.88671875" style="299"/>
    <col min="3840" max="3840" width="1.21875" style="299" customWidth="1"/>
    <col min="3841" max="3841" width="25.6640625" style="299" customWidth="1"/>
    <col min="3842" max="3845" width="13.6640625" style="299" customWidth="1"/>
    <col min="3846" max="3846" width="30.6640625" style="299" customWidth="1"/>
    <col min="3847" max="4095" width="8.88671875" style="299"/>
    <col min="4096" max="4096" width="1.21875" style="299" customWidth="1"/>
    <col min="4097" max="4097" width="25.6640625" style="299" customWidth="1"/>
    <col min="4098" max="4101" width="13.6640625" style="299" customWidth="1"/>
    <col min="4102" max="4102" width="30.6640625" style="299" customWidth="1"/>
    <col min="4103" max="4351" width="8.88671875" style="299"/>
    <col min="4352" max="4352" width="1.21875" style="299" customWidth="1"/>
    <col min="4353" max="4353" width="25.6640625" style="299" customWidth="1"/>
    <col min="4354" max="4357" width="13.6640625" style="299" customWidth="1"/>
    <col min="4358" max="4358" width="30.6640625" style="299" customWidth="1"/>
    <col min="4359" max="4607" width="8.88671875" style="299"/>
    <col min="4608" max="4608" width="1.21875" style="299" customWidth="1"/>
    <col min="4609" max="4609" width="25.6640625" style="299" customWidth="1"/>
    <col min="4610" max="4613" width="13.6640625" style="299" customWidth="1"/>
    <col min="4614" max="4614" width="30.6640625" style="299" customWidth="1"/>
    <col min="4615" max="4863" width="8.88671875" style="299"/>
    <col min="4864" max="4864" width="1.21875" style="299" customWidth="1"/>
    <col min="4865" max="4865" width="25.6640625" style="299" customWidth="1"/>
    <col min="4866" max="4869" width="13.6640625" style="299" customWidth="1"/>
    <col min="4870" max="4870" width="30.6640625" style="299" customWidth="1"/>
    <col min="4871" max="5119" width="8.88671875" style="299"/>
    <col min="5120" max="5120" width="1.21875" style="299" customWidth="1"/>
    <col min="5121" max="5121" width="25.6640625" style="299" customWidth="1"/>
    <col min="5122" max="5125" width="13.6640625" style="299" customWidth="1"/>
    <col min="5126" max="5126" width="30.6640625" style="299" customWidth="1"/>
    <col min="5127" max="5375" width="8.88671875" style="299"/>
    <col min="5376" max="5376" width="1.21875" style="299" customWidth="1"/>
    <col min="5377" max="5377" width="25.6640625" style="299" customWidth="1"/>
    <col min="5378" max="5381" width="13.6640625" style="299" customWidth="1"/>
    <col min="5382" max="5382" width="30.6640625" style="299" customWidth="1"/>
    <col min="5383" max="5631" width="8.88671875" style="299"/>
    <col min="5632" max="5632" width="1.21875" style="299" customWidth="1"/>
    <col min="5633" max="5633" width="25.6640625" style="299" customWidth="1"/>
    <col min="5634" max="5637" width="13.6640625" style="299" customWidth="1"/>
    <col min="5638" max="5638" width="30.6640625" style="299" customWidth="1"/>
    <col min="5639" max="5887" width="8.88671875" style="299"/>
    <col min="5888" max="5888" width="1.21875" style="299" customWidth="1"/>
    <col min="5889" max="5889" width="25.6640625" style="299" customWidth="1"/>
    <col min="5890" max="5893" width="13.6640625" style="299" customWidth="1"/>
    <col min="5894" max="5894" width="30.6640625" style="299" customWidth="1"/>
    <col min="5895" max="6143" width="8.88671875" style="299"/>
    <col min="6144" max="6144" width="1.21875" style="299" customWidth="1"/>
    <col min="6145" max="6145" width="25.6640625" style="299" customWidth="1"/>
    <col min="6146" max="6149" width="13.6640625" style="299" customWidth="1"/>
    <col min="6150" max="6150" width="30.6640625" style="299" customWidth="1"/>
    <col min="6151" max="6399" width="8.88671875" style="299"/>
    <col min="6400" max="6400" width="1.21875" style="299" customWidth="1"/>
    <col min="6401" max="6401" width="25.6640625" style="299" customWidth="1"/>
    <col min="6402" max="6405" width="13.6640625" style="299" customWidth="1"/>
    <col min="6406" max="6406" width="30.6640625" style="299" customWidth="1"/>
    <col min="6407" max="6655" width="8.88671875" style="299"/>
    <col min="6656" max="6656" width="1.21875" style="299" customWidth="1"/>
    <col min="6657" max="6657" width="25.6640625" style="299" customWidth="1"/>
    <col min="6658" max="6661" width="13.6640625" style="299" customWidth="1"/>
    <col min="6662" max="6662" width="30.6640625" style="299" customWidth="1"/>
    <col min="6663" max="6911" width="8.88671875" style="299"/>
    <col min="6912" max="6912" width="1.21875" style="299" customWidth="1"/>
    <col min="6913" max="6913" width="25.6640625" style="299" customWidth="1"/>
    <col min="6914" max="6917" width="13.6640625" style="299" customWidth="1"/>
    <col min="6918" max="6918" width="30.6640625" style="299" customWidth="1"/>
    <col min="6919" max="7167" width="8.88671875" style="299"/>
    <col min="7168" max="7168" width="1.21875" style="299" customWidth="1"/>
    <col min="7169" max="7169" width="25.6640625" style="299" customWidth="1"/>
    <col min="7170" max="7173" width="13.6640625" style="299" customWidth="1"/>
    <col min="7174" max="7174" width="30.6640625" style="299" customWidth="1"/>
    <col min="7175" max="7423" width="8.88671875" style="299"/>
    <col min="7424" max="7424" width="1.21875" style="299" customWidth="1"/>
    <col min="7425" max="7425" width="25.6640625" style="299" customWidth="1"/>
    <col min="7426" max="7429" width="13.6640625" style="299" customWidth="1"/>
    <col min="7430" max="7430" width="30.6640625" style="299" customWidth="1"/>
    <col min="7431" max="7679" width="8.88671875" style="299"/>
    <col min="7680" max="7680" width="1.21875" style="299" customWidth="1"/>
    <col min="7681" max="7681" width="25.6640625" style="299" customWidth="1"/>
    <col min="7682" max="7685" width="13.6640625" style="299" customWidth="1"/>
    <col min="7686" max="7686" width="30.6640625" style="299" customWidth="1"/>
    <col min="7687" max="7935" width="8.88671875" style="299"/>
    <col min="7936" max="7936" width="1.21875" style="299" customWidth="1"/>
    <col min="7937" max="7937" width="25.6640625" style="299" customWidth="1"/>
    <col min="7938" max="7941" width="13.6640625" style="299" customWidth="1"/>
    <col min="7942" max="7942" width="30.6640625" style="299" customWidth="1"/>
    <col min="7943" max="8191" width="8.88671875" style="299"/>
    <col min="8192" max="8192" width="1.21875" style="299" customWidth="1"/>
    <col min="8193" max="8193" width="25.6640625" style="299" customWidth="1"/>
    <col min="8194" max="8197" width="13.6640625" style="299" customWidth="1"/>
    <col min="8198" max="8198" width="30.6640625" style="299" customWidth="1"/>
    <col min="8199" max="8447" width="8.88671875" style="299"/>
    <col min="8448" max="8448" width="1.21875" style="299" customWidth="1"/>
    <col min="8449" max="8449" width="25.6640625" style="299" customWidth="1"/>
    <col min="8450" max="8453" width="13.6640625" style="299" customWidth="1"/>
    <col min="8454" max="8454" width="30.6640625" style="299" customWidth="1"/>
    <col min="8455" max="8703" width="8.88671875" style="299"/>
    <col min="8704" max="8704" width="1.21875" style="299" customWidth="1"/>
    <col min="8705" max="8705" width="25.6640625" style="299" customWidth="1"/>
    <col min="8706" max="8709" width="13.6640625" style="299" customWidth="1"/>
    <col min="8710" max="8710" width="30.6640625" style="299" customWidth="1"/>
    <col min="8711" max="8959" width="8.88671875" style="299"/>
    <col min="8960" max="8960" width="1.21875" style="299" customWidth="1"/>
    <col min="8961" max="8961" width="25.6640625" style="299" customWidth="1"/>
    <col min="8962" max="8965" width="13.6640625" style="299" customWidth="1"/>
    <col min="8966" max="8966" width="30.6640625" style="299" customWidth="1"/>
    <col min="8967" max="9215" width="8.88671875" style="299"/>
    <col min="9216" max="9216" width="1.21875" style="299" customWidth="1"/>
    <col min="9217" max="9217" width="25.6640625" style="299" customWidth="1"/>
    <col min="9218" max="9221" width="13.6640625" style="299" customWidth="1"/>
    <col min="9222" max="9222" width="30.6640625" style="299" customWidth="1"/>
    <col min="9223" max="9471" width="8.88671875" style="299"/>
    <col min="9472" max="9472" width="1.21875" style="299" customWidth="1"/>
    <col min="9473" max="9473" width="25.6640625" style="299" customWidth="1"/>
    <col min="9474" max="9477" width="13.6640625" style="299" customWidth="1"/>
    <col min="9478" max="9478" width="30.6640625" style="299" customWidth="1"/>
    <col min="9479" max="9727" width="8.88671875" style="299"/>
    <col min="9728" max="9728" width="1.21875" style="299" customWidth="1"/>
    <col min="9729" max="9729" width="25.6640625" style="299" customWidth="1"/>
    <col min="9730" max="9733" width="13.6640625" style="299" customWidth="1"/>
    <col min="9734" max="9734" width="30.6640625" style="299" customWidth="1"/>
    <col min="9735" max="9983" width="8.88671875" style="299"/>
    <col min="9984" max="9984" width="1.21875" style="299" customWidth="1"/>
    <col min="9985" max="9985" width="25.6640625" style="299" customWidth="1"/>
    <col min="9986" max="9989" width="13.6640625" style="299" customWidth="1"/>
    <col min="9990" max="9990" width="30.6640625" style="299" customWidth="1"/>
    <col min="9991" max="10239" width="8.88671875" style="299"/>
    <col min="10240" max="10240" width="1.21875" style="299" customWidth="1"/>
    <col min="10241" max="10241" width="25.6640625" style="299" customWidth="1"/>
    <col min="10242" max="10245" width="13.6640625" style="299" customWidth="1"/>
    <col min="10246" max="10246" width="30.6640625" style="299" customWidth="1"/>
    <col min="10247" max="10495" width="8.88671875" style="299"/>
    <col min="10496" max="10496" width="1.21875" style="299" customWidth="1"/>
    <col min="10497" max="10497" width="25.6640625" style="299" customWidth="1"/>
    <col min="10498" max="10501" width="13.6640625" style="299" customWidth="1"/>
    <col min="10502" max="10502" width="30.6640625" style="299" customWidth="1"/>
    <col min="10503" max="10751" width="8.88671875" style="299"/>
    <col min="10752" max="10752" width="1.21875" style="299" customWidth="1"/>
    <col min="10753" max="10753" width="25.6640625" style="299" customWidth="1"/>
    <col min="10754" max="10757" width="13.6640625" style="299" customWidth="1"/>
    <col min="10758" max="10758" width="30.6640625" style="299" customWidth="1"/>
    <col min="10759" max="11007" width="8.88671875" style="299"/>
    <col min="11008" max="11008" width="1.21875" style="299" customWidth="1"/>
    <col min="11009" max="11009" width="25.6640625" style="299" customWidth="1"/>
    <col min="11010" max="11013" width="13.6640625" style="299" customWidth="1"/>
    <col min="11014" max="11014" width="30.6640625" style="299" customWidth="1"/>
    <col min="11015" max="11263" width="8.88671875" style="299"/>
    <col min="11264" max="11264" width="1.21875" style="299" customWidth="1"/>
    <col min="11265" max="11265" width="25.6640625" style="299" customWidth="1"/>
    <col min="11266" max="11269" width="13.6640625" style="299" customWidth="1"/>
    <col min="11270" max="11270" width="30.6640625" style="299" customWidth="1"/>
    <col min="11271" max="11519" width="8.88671875" style="299"/>
    <col min="11520" max="11520" width="1.21875" style="299" customWidth="1"/>
    <col min="11521" max="11521" width="25.6640625" style="299" customWidth="1"/>
    <col min="11522" max="11525" width="13.6640625" style="299" customWidth="1"/>
    <col min="11526" max="11526" width="30.6640625" style="299" customWidth="1"/>
    <col min="11527" max="11775" width="8.88671875" style="299"/>
    <col min="11776" max="11776" width="1.21875" style="299" customWidth="1"/>
    <col min="11777" max="11777" width="25.6640625" style="299" customWidth="1"/>
    <col min="11778" max="11781" width="13.6640625" style="299" customWidth="1"/>
    <col min="11782" max="11782" width="30.6640625" style="299" customWidth="1"/>
    <col min="11783" max="12031" width="8.88671875" style="299"/>
    <col min="12032" max="12032" width="1.21875" style="299" customWidth="1"/>
    <col min="12033" max="12033" width="25.6640625" style="299" customWidth="1"/>
    <col min="12034" max="12037" width="13.6640625" style="299" customWidth="1"/>
    <col min="12038" max="12038" width="30.6640625" style="299" customWidth="1"/>
    <col min="12039" max="12287" width="8.88671875" style="299"/>
    <col min="12288" max="12288" width="1.21875" style="299" customWidth="1"/>
    <col min="12289" max="12289" width="25.6640625" style="299" customWidth="1"/>
    <col min="12290" max="12293" width="13.6640625" style="299" customWidth="1"/>
    <col min="12294" max="12294" width="30.6640625" style="299" customWidth="1"/>
    <col min="12295" max="12543" width="8.88671875" style="299"/>
    <col min="12544" max="12544" width="1.21875" style="299" customWidth="1"/>
    <col min="12545" max="12545" width="25.6640625" style="299" customWidth="1"/>
    <col min="12546" max="12549" width="13.6640625" style="299" customWidth="1"/>
    <col min="12550" max="12550" width="30.6640625" style="299" customWidth="1"/>
    <col min="12551" max="12799" width="8.88671875" style="299"/>
    <col min="12800" max="12800" width="1.21875" style="299" customWidth="1"/>
    <col min="12801" max="12801" width="25.6640625" style="299" customWidth="1"/>
    <col min="12802" max="12805" width="13.6640625" style="299" customWidth="1"/>
    <col min="12806" max="12806" width="30.6640625" style="299" customWidth="1"/>
    <col min="12807" max="13055" width="8.88671875" style="299"/>
    <col min="13056" max="13056" width="1.21875" style="299" customWidth="1"/>
    <col min="13057" max="13057" width="25.6640625" style="299" customWidth="1"/>
    <col min="13058" max="13061" width="13.6640625" style="299" customWidth="1"/>
    <col min="13062" max="13062" width="30.6640625" style="299" customWidth="1"/>
    <col min="13063" max="13311" width="8.88671875" style="299"/>
    <col min="13312" max="13312" width="1.21875" style="299" customWidth="1"/>
    <col min="13313" max="13313" width="25.6640625" style="299" customWidth="1"/>
    <col min="13314" max="13317" width="13.6640625" style="299" customWidth="1"/>
    <col min="13318" max="13318" width="30.6640625" style="299" customWidth="1"/>
    <col min="13319" max="13567" width="8.88671875" style="299"/>
    <col min="13568" max="13568" width="1.21875" style="299" customWidth="1"/>
    <col min="13569" max="13569" width="25.6640625" style="299" customWidth="1"/>
    <col min="13570" max="13573" width="13.6640625" style="299" customWidth="1"/>
    <col min="13574" max="13574" width="30.6640625" style="299" customWidth="1"/>
    <col min="13575" max="13823" width="8.88671875" style="299"/>
    <col min="13824" max="13824" width="1.21875" style="299" customWidth="1"/>
    <col min="13825" max="13825" width="25.6640625" style="299" customWidth="1"/>
    <col min="13826" max="13829" width="13.6640625" style="299" customWidth="1"/>
    <col min="13830" max="13830" width="30.6640625" style="299" customWidth="1"/>
    <col min="13831" max="14079" width="8.88671875" style="299"/>
    <col min="14080" max="14080" width="1.21875" style="299" customWidth="1"/>
    <col min="14081" max="14081" width="25.6640625" style="299" customWidth="1"/>
    <col min="14082" max="14085" width="13.6640625" style="299" customWidth="1"/>
    <col min="14086" max="14086" width="30.6640625" style="299" customWidth="1"/>
    <col min="14087" max="14335" width="8.88671875" style="299"/>
    <col min="14336" max="14336" width="1.21875" style="299" customWidth="1"/>
    <col min="14337" max="14337" width="25.6640625" style="299" customWidth="1"/>
    <col min="14338" max="14341" width="13.6640625" style="299" customWidth="1"/>
    <col min="14342" max="14342" width="30.6640625" style="299" customWidth="1"/>
    <col min="14343" max="14591" width="8.88671875" style="299"/>
    <col min="14592" max="14592" width="1.21875" style="299" customWidth="1"/>
    <col min="14593" max="14593" width="25.6640625" style="299" customWidth="1"/>
    <col min="14594" max="14597" width="13.6640625" style="299" customWidth="1"/>
    <col min="14598" max="14598" width="30.6640625" style="299" customWidth="1"/>
    <col min="14599" max="14847" width="8.88671875" style="299"/>
    <col min="14848" max="14848" width="1.21875" style="299" customWidth="1"/>
    <col min="14849" max="14849" width="25.6640625" style="299" customWidth="1"/>
    <col min="14850" max="14853" width="13.6640625" style="299" customWidth="1"/>
    <col min="14854" max="14854" width="30.6640625" style="299" customWidth="1"/>
    <col min="14855" max="15103" width="8.88671875" style="299"/>
    <col min="15104" max="15104" width="1.21875" style="299" customWidth="1"/>
    <col min="15105" max="15105" width="25.6640625" style="299" customWidth="1"/>
    <col min="15106" max="15109" width="13.6640625" style="299" customWidth="1"/>
    <col min="15110" max="15110" width="30.6640625" style="299" customWidth="1"/>
    <col min="15111" max="15359" width="8.88671875" style="299"/>
    <col min="15360" max="15360" width="1.21875" style="299" customWidth="1"/>
    <col min="15361" max="15361" width="25.6640625" style="299" customWidth="1"/>
    <col min="15362" max="15365" width="13.6640625" style="299" customWidth="1"/>
    <col min="15366" max="15366" width="30.6640625" style="299" customWidth="1"/>
    <col min="15367" max="15615" width="8.88671875" style="299"/>
    <col min="15616" max="15616" width="1.21875" style="299" customWidth="1"/>
    <col min="15617" max="15617" width="25.6640625" style="299" customWidth="1"/>
    <col min="15618" max="15621" width="13.6640625" style="299" customWidth="1"/>
    <col min="15622" max="15622" width="30.6640625" style="299" customWidth="1"/>
    <col min="15623" max="15871" width="8.88671875" style="299"/>
    <col min="15872" max="15872" width="1.21875" style="299" customWidth="1"/>
    <col min="15873" max="15873" width="25.6640625" style="299" customWidth="1"/>
    <col min="15874" max="15877" width="13.6640625" style="299" customWidth="1"/>
    <col min="15878" max="15878" width="30.6640625" style="299" customWidth="1"/>
    <col min="15879" max="16127" width="8.88671875" style="299"/>
    <col min="16128" max="16128" width="1.21875" style="299" customWidth="1"/>
    <col min="16129" max="16129" width="25.6640625" style="299" customWidth="1"/>
    <col min="16130" max="16133" width="13.6640625" style="299" customWidth="1"/>
    <col min="16134" max="16134" width="30.6640625" style="299" customWidth="1"/>
    <col min="16135" max="16384" width="8.88671875" style="299"/>
  </cols>
  <sheetData>
    <row r="1" spans="2:9" ht="17.25" customHeight="1">
      <c r="B1" s="300"/>
      <c r="C1" s="300"/>
      <c r="D1" s="300"/>
      <c r="E1" s="300"/>
      <c r="F1" s="300"/>
      <c r="I1" s="305" t="s">
        <v>731</v>
      </c>
    </row>
    <row r="2" spans="2:9" ht="19.5" customHeight="1">
      <c r="B2" s="386" t="s">
        <v>793</v>
      </c>
      <c r="C2" s="301"/>
      <c r="D2" s="301"/>
      <c r="E2" s="301"/>
      <c r="F2" s="301"/>
    </row>
    <row r="3" spans="2:9" ht="17.25" customHeight="1">
      <c r="B3" s="300"/>
      <c r="C3" s="300"/>
      <c r="D3" s="300"/>
      <c r="E3" s="300"/>
      <c r="F3" s="300"/>
    </row>
    <row r="4" spans="2:9" ht="17.25" customHeight="1">
      <c r="B4" s="304" t="s">
        <v>749</v>
      </c>
      <c r="C4" s="300"/>
      <c r="D4" s="300"/>
      <c r="E4" s="300"/>
      <c r="F4" s="300"/>
    </row>
    <row r="5" spans="2:9" ht="18" customHeight="1">
      <c r="B5" s="506" t="s">
        <v>732</v>
      </c>
      <c r="C5" s="507"/>
      <c r="D5" s="508"/>
      <c r="E5" s="512" t="s">
        <v>733</v>
      </c>
      <c r="F5" s="512" t="s">
        <v>800</v>
      </c>
      <c r="G5" s="504" t="s">
        <v>697</v>
      </c>
      <c r="H5" s="505"/>
    </row>
    <row r="6" spans="2:9" ht="18" customHeight="1">
      <c r="B6" s="509"/>
      <c r="C6" s="510"/>
      <c r="D6" s="511"/>
      <c r="E6" s="513"/>
      <c r="F6" s="513"/>
      <c r="G6" s="504"/>
      <c r="H6" s="505"/>
    </row>
    <row r="7" spans="2:9" ht="30" customHeight="1">
      <c r="B7" s="520"/>
      <c r="C7" s="521"/>
      <c r="D7" s="522"/>
      <c r="E7" s="312"/>
      <c r="F7" s="312"/>
      <c r="G7" s="504"/>
      <c r="H7" s="505"/>
    </row>
    <row r="8" spans="2:9" ht="17.25" customHeight="1">
      <c r="B8" s="308"/>
      <c r="C8" s="300"/>
      <c r="D8" s="300"/>
      <c r="E8" s="300"/>
      <c r="F8" s="300"/>
    </row>
    <row r="9" spans="2:9" ht="17.25" customHeight="1">
      <c r="B9" s="300" t="s">
        <v>734</v>
      </c>
      <c r="C9" s="300"/>
      <c r="D9" s="300"/>
      <c r="E9" s="300"/>
      <c r="F9" s="300"/>
    </row>
    <row r="10" spans="2:9" ht="17.25" customHeight="1">
      <c r="B10" s="307"/>
      <c r="C10" s="300"/>
      <c r="D10" s="300"/>
      <c r="E10" s="300"/>
      <c r="F10" s="300"/>
    </row>
    <row r="11" spans="2:9" ht="30" customHeight="1">
      <c r="B11" s="504" t="s">
        <v>642</v>
      </c>
      <c r="C11" s="505"/>
      <c r="D11" s="514" t="s">
        <v>801</v>
      </c>
      <c r="E11" s="515"/>
      <c r="F11" s="309"/>
      <c r="G11" s="310"/>
      <c r="H11" s="306"/>
    </row>
    <row r="12" spans="2:9" ht="30" customHeight="1">
      <c r="B12" s="516">
        <f>E7</f>
        <v>0</v>
      </c>
      <c r="C12" s="517"/>
      <c r="D12" s="518">
        <f>F7</f>
        <v>0</v>
      </c>
      <c r="E12" s="519"/>
      <c r="F12" s="309"/>
      <c r="G12" s="310"/>
      <c r="H12" s="306"/>
    </row>
    <row r="13" spans="2:9" ht="17.25" customHeight="1">
      <c r="B13" s="300"/>
      <c r="C13" s="300"/>
      <c r="D13" s="300"/>
      <c r="E13" s="300"/>
      <c r="F13" s="300"/>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B11:C11"/>
    <mergeCell ref="D11:E11"/>
    <mergeCell ref="B12:C12"/>
    <mergeCell ref="D12:E12"/>
    <mergeCell ref="B7:D7"/>
    <mergeCell ref="G7:H7"/>
    <mergeCell ref="B5:D6"/>
    <mergeCell ref="E5:E6"/>
    <mergeCell ref="F5:F6"/>
    <mergeCell ref="G5:H6"/>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U56"/>
  <sheetViews>
    <sheetView view="pageBreakPreview" zoomScale="115" zoomScaleNormal="70" zoomScaleSheetLayoutView="115" workbookViewId="0">
      <pane xSplit="2" ySplit="7" topLeftCell="C14" activePane="bottomRight" state="frozen"/>
      <selection activeCell="E20" sqref="E20"/>
      <selection pane="topRight" activeCell="E20" sqref="E20"/>
      <selection pane="bottomLeft" activeCell="E20" sqref="E20"/>
      <selection pane="bottomRight" activeCell="B22" sqref="B22:C22"/>
    </sheetView>
  </sheetViews>
  <sheetFormatPr defaultColWidth="12.6640625" defaultRowHeight="12"/>
  <cols>
    <col min="1" max="1" width="4" style="45" bestFit="1" customWidth="1"/>
    <col min="2" max="2" width="3.77734375" style="45" customWidth="1"/>
    <col min="3" max="3" width="29.77734375" style="45" customWidth="1"/>
    <col min="4" max="14" width="16.109375" style="45" customWidth="1"/>
    <col min="15" max="16" width="17.109375" style="45" customWidth="1"/>
    <col min="17" max="18" width="16.109375" style="45" customWidth="1"/>
    <col min="19" max="19" width="39.33203125" style="45" customWidth="1"/>
    <col min="20" max="20" width="3" style="45" bestFit="1" customWidth="1"/>
    <col min="21" max="21" width="10.77734375" style="45" hidden="1" customWidth="1"/>
    <col min="22" max="16384" width="12.6640625" style="45"/>
  </cols>
  <sheetData>
    <row r="1" spans="1:21" ht="12.75" customHeight="1">
      <c r="B1" s="269" t="s">
        <v>147</v>
      </c>
      <c r="C1" s="269"/>
    </row>
    <row r="2" spans="1:21" ht="12.75" customHeight="1">
      <c r="B2" s="488" t="s">
        <v>765</v>
      </c>
      <c r="C2" s="488"/>
      <c r="D2" s="488"/>
      <c r="E2" s="488"/>
      <c r="F2" s="488"/>
      <c r="G2" s="488"/>
      <c r="H2" s="488"/>
      <c r="I2" s="488"/>
      <c r="J2" s="488"/>
      <c r="K2" s="488"/>
      <c r="L2" s="488"/>
      <c r="M2" s="488"/>
      <c r="N2" s="488"/>
      <c r="O2" s="488"/>
      <c r="P2" s="488"/>
      <c r="Q2" s="488"/>
      <c r="R2" s="488"/>
      <c r="S2" s="488"/>
    </row>
    <row r="3" spans="1:21" ht="12.75" customHeight="1">
      <c r="N3" s="439" t="s">
        <v>650</v>
      </c>
      <c r="O3" s="439"/>
      <c r="P3" s="439"/>
      <c r="Q3" s="439"/>
      <c r="R3" s="439"/>
      <c r="S3" s="439"/>
    </row>
    <row r="4" spans="1:21" ht="4.2" customHeight="1"/>
    <row r="5" spans="1:21" ht="51.6" customHeight="1">
      <c r="B5" s="440" t="s">
        <v>645</v>
      </c>
      <c r="C5" s="441"/>
      <c r="D5" s="69" t="s">
        <v>595</v>
      </c>
      <c r="E5" s="68" t="s">
        <v>596</v>
      </c>
      <c r="F5" s="68" t="s">
        <v>597</v>
      </c>
      <c r="G5" s="68" t="s">
        <v>692</v>
      </c>
      <c r="H5" s="67" t="s">
        <v>14</v>
      </c>
      <c r="I5" s="68" t="s">
        <v>610</v>
      </c>
      <c r="J5" s="69" t="s">
        <v>614</v>
      </c>
      <c r="K5" s="69" t="s">
        <v>157</v>
      </c>
      <c r="L5" s="69" t="s">
        <v>684</v>
      </c>
      <c r="M5" s="69" t="s">
        <v>654</v>
      </c>
      <c r="N5" s="68" t="s">
        <v>685</v>
      </c>
      <c r="O5" s="67" t="s">
        <v>764</v>
      </c>
      <c r="P5" s="67" t="s">
        <v>802</v>
      </c>
      <c r="Q5" s="69" t="s">
        <v>161</v>
      </c>
      <c r="R5" s="69" t="s">
        <v>686</v>
      </c>
      <c r="S5" s="69" t="s">
        <v>838</v>
      </c>
      <c r="U5" s="141"/>
    </row>
    <row r="6" spans="1:21" s="181" customFormat="1" ht="24">
      <c r="B6" s="103"/>
      <c r="C6" s="71"/>
      <c r="D6" s="70" t="s">
        <v>611</v>
      </c>
      <c r="E6" s="70" t="s">
        <v>612</v>
      </c>
      <c r="F6" s="70" t="s">
        <v>602</v>
      </c>
      <c r="G6" s="70" t="s">
        <v>603</v>
      </c>
      <c r="H6" s="96" t="s">
        <v>615</v>
      </c>
      <c r="I6" s="70" t="s">
        <v>613</v>
      </c>
      <c r="J6" s="256" t="s">
        <v>617</v>
      </c>
      <c r="K6" s="70" t="s">
        <v>690</v>
      </c>
      <c r="L6" s="70"/>
      <c r="M6" s="70"/>
      <c r="N6" s="70" t="s">
        <v>616</v>
      </c>
      <c r="O6" s="96" t="s">
        <v>798</v>
      </c>
      <c r="P6" s="96"/>
      <c r="Q6" s="96" t="s">
        <v>687</v>
      </c>
      <c r="R6" s="96" t="s">
        <v>688</v>
      </c>
      <c r="S6" s="70"/>
    </row>
    <row r="7" spans="1:21">
      <c r="A7" s="238"/>
      <c r="B7" s="111"/>
      <c r="C7" s="74"/>
      <c r="D7" s="75" t="s">
        <v>10</v>
      </c>
      <c r="E7" s="75" t="s">
        <v>10</v>
      </c>
      <c r="F7" s="75" t="s">
        <v>10</v>
      </c>
      <c r="G7" s="75" t="s">
        <v>10</v>
      </c>
      <c r="H7" s="75" t="s">
        <v>10</v>
      </c>
      <c r="I7" s="75" t="s">
        <v>10</v>
      </c>
      <c r="J7" s="75" t="s">
        <v>10</v>
      </c>
      <c r="K7" s="75" t="s">
        <v>10</v>
      </c>
      <c r="L7" s="75" t="s">
        <v>10</v>
      </c>
      <c r="M7" s="75" t="s">
        <v>10</v>
      </c>
      <c r="N7" s="75"/>
      <c r="O7" s="75" t="s">
        <v>10</v>
      </c>
      <c r="P7" s="75"/>
      <c r="Q7" s="75" t="s">
        <v>10</v>
      </c>
      <c r="R7" s="75" t="s">
        <v>10</v>
      </c>
      <c r="S7" s="75"/>
      <c r="U7" s="154"/>
    </row>
    <row r="8" spans="1:21" s="27" customFormat="1" ht="56.25" customHeight="1">
      <c r="B8" s="444" t="s">
        <v>821</v>
      </c>
      <c r="C8" s="445"/>
      <c r="D8" s="90"/>
      <c r="E8" s="90"/>
      <c r="F8" s="90"/>
      <c r="G8" s="90"/>
      <c r="H8" s="91">
        <f t="shared" ref="H8" si="0">MIN(F8,G8)</f>
        <v>0</v>
      </c>
      <c r="I8" s="91">
        <f t="shared" ref="I8" si="1">D8-E8</f>
        <v>0</v>
      </c>
      <c r="J8" s="91">
        <f>ROUNDDOWN(MIN(H8,I8),-3)</f>
        <v>0</v>
      </c>
      <c r="K8" s="90"/>
      <c r="L8" s="90"/>
      <c r="M8" s="90"/>
      <c r="N8" s="92" t="s">
        <v>735</v>
      </c>
      <c r="O8" s="105">
        <f>ROUNDDOWN(MIN(J8,K8),-3)</f>
        <v>0</v>
      </c>
      <c r="P8" s="93"/>
      <c r="Q8" s="93"/>
      <c r="R8" s="105">
        <f>Q8-O8</f>
        <v>0</v>
      </c>
      <c r="S8" s="185"/>
      <c r="T8" s="236"/>
      <c r="U8" s="151" t="str">
        <f>IFERROR(VLOOKUP(#REF!,【参考】算出区分!$C$2:$E$67,2,0),"")</f>
        <v/>
      </c>
    </row>
    <row r="9" spans="1:21" s="27" customFormat="1" ht="56.25" customHeight="1">
      <c r="B9" s="442" t="s">
        <v>822</v>
      </c>
      <c r="C9" s="443"/>
      <c r="D9" s="90"/>
      <c r="E9" s="90"/>
      <c r="F9" s="90"/>
      <c r="G9" s="90"/>
      <c r="H9" s="91">
        <f t="shared" ref="H9:H21" si="2">MIN(F9,G9)</f>
        <v>0</v>
      </c>
      <c r="I9" s="91">
        <f t="shared" ref="I9:I21" si="3">D9-E9</f>
        <v>0</v>
      </c>
      <c r="J9" s="91">
        <f t="shared" ref="J9:J21" si="4">ROUNDDOWN(MIN(H9,I9),-3)</f>
        <v>0</v>
      </c>
      <c r="K9" s="90"/>
      <c r="L9" s="90"/>
      <c r="M9" s="90"/>
      <c r="N9" s="92" t="s">
        <v>727</v>
      </c>
      <c r="O9" s="105">
        <f t="shared" ref="O9:O28" si="5">ROUNDDOWN(MIN(J9,K9),-3)</f>
        <v>0</v>
      </c>
      <c r="P9" s="93"/>
      <c r="Q9" s="93"/>
      <c r="R9" s="105">
        <f t="shared" ref="R9:R21" si="6">Q9-O9</f>
        <v>0</v>
      </c>
      <c r="S9" s="185"/>
      <c r="T9" s="236"/>
      <c r="U9" s="151" t="str">
        <f>IFERROR(VLOOKUP(#REF!,【参考】算出区分!$C$2:$E$67,2,0),"")</f>
        <v/>
      </c>
    </row>
    <row r="10" spans="1:21" s="27" customFormat="1" ht="56.25" customHeight="1">
      <c r="B10" s="446" t="s">
        <v>823</v>
      </c>
      <c r="C10" s="447"/>
      <c r="D10" s="90"/>
      <c r="E10" s="90"/>
      <c r="F10" s="90"/>
      <c r="G10" s="90"/>
      <c r="H10" s="91">
        <f t="shared" si="2"/>
        <v>0</v>
      </c>
      <c r="I10" s="91">
        <f t="shared" si="3"/>
        <v>0</v>
      </c>
      <c r="J10" s="91">
        <f t="shared" si="4"/>
        <v>0</v>
      </c>
      <c r="K10" s="90"/>
      <c r="L10" s="90"/>
      <c r="M10" s="90"/>
      <c r="N10" s="92" t="s">
        <v>727</v>
      </c>
      <c r="O10" s="105">
        <f t="shared" si="5"/>
        <v>0</v>
      </c>
      <c r="P10" s="93"/>
      <c r="Q10" s="93"/>
      <c r="R10" s="105">
        <f t="shared" si="6"/>
        <v>0</v>
      </c>
      <c r="S10" s="185"/>
      <c r="T10" s="236"/>
      <c r="U10" s="151" t="str">
        <f>IFERROR(VLOOKUP(#REF!,【参考】算出区分!$C$2:$E$67,2,0),"")</f>
        <v/>
      </c>
    </row>
    <row r="11" spans="1:21" s="27" customFormat="1" ht="56.25" customHeight="1">
      <c r="B11" s="446" t="s">
        <v>824</v>
      </c>
      <c r="C11" s="447"/>
      <c r="D11" s="90"/>
      <c r="E11" s="90"/>
      <c r="F11" s="90"/>
      <c r="G11" s="90"/>
      <c r="H11" s="91">
        <f>MIN(F11,G11)</f>
        <v>0</v>
      </c>
      <c r="I11" s="91">
        <f>D11-E11</f>
        <v>0</v>
      </c>
      <c r="J11" s="91">
        <f t="shared" si="4"/>
        <v>0</v>
      </c>
      <c r="K11" s="90"/>
      <c r="L11" s="90"/>
      <c r="M11" s="90"/>
      <c r="N11" s="92" t="s">
        <v>727</v>
      </c>
      <c r="O11" s="105">
        <f t="shared" si="5"/>
        <v>0</v>
      </c>
      <c r="P11" s="93"/>
      <c r="Q11" s="93"/>
      <c r="R11" s="105">
        <f t="shared" si="6"/>
        <v>0</v>
      </c>
      <c r="S11" s="185"/>
      <c r="T11" s="236"/>
      <c r="U11" s="151" t="str">
        <f>IFERROR(VLOOKUP(#REF!,【参考】算出区分!$C$2:$E$67,2,0),"")</f>
        <v/>
      </c>
    </row>
    <row r="12" spans="1:21" s="27" customFormat="1" ht="56.25" customHeight="1">
      <c r="B12" s="446" t="s">
        <v>825</v>
      </c>
      <c r="C12" s="447"/>
      <c r="D12" s="90"/>
      <c r="E12" s="90"/>
      <c r="F12" s="90"/>
      <c r="G12" s="90"/>
      <c r="H12" s="91">
        <f t="shared" ref="H12" si="7">MIN(F12,G12)</f>
        <v>0</v>
      </c>
      <c r="I12" s="91">
        <f t="shared" ref="I12" si="8">D12-E12</f>
        <v>0</v>
      </c>
      <c r="J12" s="91">
        <f t="shared" si="4"/>
        <v>0</v>
      </c>
      <c r="K12" s="90"/>
      <c r="L12" s="90"/>
      <c r="M12" s="90"/>
      <c r="N12" s="92" t="s">
        <v>727</v>
      </c>
      <c r="O12" s="105">
        <f t="shared" si="5"/>
        <v>0</v>
      </c>
      <c r="P12" s="93"/>
      <c r="Q12" s="93"/>
      <c r="R12" s="105">
        <f t="shared" si="6"/>
        <v>0</v>
      </c>
      <c r="S12" s="185"/>
      <c r="T12" s="236"/>
      <c r="U12" s="151" t="str">
        <f>IFERROR(VLOOKUP(#REF!,[3]【参考】算出区分!$C$2:$E$67,2,0),"")</f>
        <v/>
      </c>
    </row>
    <row r="13" spans="1:21" s="27" customFormat="1" ht="56.25" customHeight="1">
      <c r="B13" s="446" t="s">
        <v>809</v>
      </c>
      <c r="C13" s="447"/>
      <c r="D13" s="90"/>
      <c r="E13" s="90"/>
      <c r="F13" s="90"/>
      <c r="G13" s="90"/>
      <c r="H13" s="91">
        <f t="shared" si="2"/>
        <v>0</v>
      </c>
      <c r="I13" s="91">
        <f t="shared" si="3"/>
        <v>0</v>
      </c>
      <c r="J13" s="91">
        <f t="shared" si="4"/>
        <v>0</v>
      </c>
      <c r="K13" s="90"/>
      <c r="L13" s="90"/>
      <c r="M13" s="90"/>
      <c r="N13" s="92" t="s">
        <v>727</v>
      </c>
      <c r="O13" s="105">
        <f t="shared" si="5"/>
        <v>0</v>
      </c>
      <c r="P13" s="93"/>
      <c r="Q13" s="93"/>
      <c r="R13" s="105">
        <f t="shared" si="6"/>
        <v>0</v>
      </c>
      <c r="S13" s="185"/>
      <c r="T13" s="236"/>
      <c r="U13" s="151" t="str">
        <f>IFERROR(VLOOKUP(#REF!,【参考】算出区分!$C$2:$E$67,2,0),"")</f>
        <v/>
      </c>
    </row>
    <row r="14" spans="1:21" s="27" customFormat="1" ht="56.25" customHeight="1">
      <c r="B14" s="446" t="s">
        <v>810</v>
      </c>
      <c r="C14" s="447"/>
      <c r="D14" s="90"/>
      <c r="E14" s="90"/>
      <c r="F14" s="90"/>
      <c r="G14" s="90"/>
      <c r="H14" s="91">
        <f t="shared" si="2"/>
        <v>0</v>
      </c>
      <c r="I14" s="91">
        <f t="shared" si="3"/>
        <v>0</v>
      </c>
      <c r="J14" s="91">
        <f t="shared" si="4"/>
        <v>0</v>
      </c>
      <c r="K14" s="90"/>
      <c r="L14" s="90"/>
      <c r="M14" s="90"/>
      <c r="N14" s="92" t="s">
        <v>727</v>
      </c>
      <c r="O14" s="105">
        <f t="shared" si="5"/>
        <v>0</v>
      </c>
      <c r="P14" s="93"/>
      <c r="Q14" s="93"/>
      <c r="R14" s="105">
        <f t="shared" si="6"/>
        <v>0</v>
      </c>
      <c r="S14" s="185"/>
      <c r="T14" s="236"/>
      <c r="U14" s="151" t="str">
        <f>IFERROR(VLOOKUP(#REF!,【参考】算出区分!$C$2:$E$67,2,0),"")</f>
        <v/>
      </c>
    </row>
    <row r="15" spans="1:21" s="27" customFormat="1" ht="56.25" customHeight="1">
      <c r="B15" s="446" t="s">
        <v>811</v>
      </c>
      <c r="C15" s="447"/>
      <c r="D15" s="90"/>
      <c r="E15" s="90"/>
      <c r="F15" s="90"/>
      <c r="G15" s="90"/>
      <c r="H15" s="91">
        <f>MIN(F15,G15)</f>
        <v>0</v>
      </c>
      <c r="I15" s="91">
        <f>D15-E15</f>
        <v>0</v>
      </c>
      <c r="J15" s="91">
        <f t="shared" si="4"/>
        <v>0</v>
      </c>
      <c r="K15" s="90"/>
      <c r="L15" s="90"/>
      <c r="M15" s="90"/>
      <c r="N15" s="92" t="s">
        <v>727</v>
      </c>
      <c r="O15" s="105">
        <f t="shared" si="5"/>
        <v>0</v>
      </c>
      <c r="P15" s="93"/>
      <c r="Q15" s="93"/>
      <c r="R15" s="105">
        <f t="shared" si="6"/>
        <v>0</v>
      </c>
      <c r="S15" s="185"/>
      <c r="T15" s="236"/>
      <c r="U15" s="151" t="str">
        <f>IFERROR(VLOOKUP(#REF!,【参考】算出区分!$C$2:$E$67,2,0),"")</f>
        <v/>
      </c>
    </row>
    <row r="16" spans="1:21" s="27" customFormat="1" ht="56.25" customHeight="1">
      <c r="B16" s="446" t="s">
        <v>826</v>
      </c>
      <c r="C16" s="447"/>
      <c r="D16" s="90"/>
      <c r="E16" s="90"/>
      <c r="F16" s="90"/>
      <c r="G16" s="90"/>
      <c r="H16" s="91">
        <f>MIN(F16,G16)</f>
        <v>0</v>
      </c>
      <c r="I16" s="91">
        <f>D16-E16</f>
        <v>0</v>
      </c>
      <c r="J16" s="91">
        <f t="shared" si="4"/>
        <v>0</v>
      </c>
      <c r="K16" s="90"/>
      <c r="L16" s="90"/>
      <c r="M16" s="90"/>
      <c r="N16" s="92" t="s">
        <v>727</v>
      </c>
      <c r="O16" s="105">
        <f t="shared" si="5"/>
        <v>0</v>
      </c>
      <c r="P16" s="93"/>
      <c r="Q16" s="93"/>
      <c r="R16" s="105">
        <f t="shared" si="6"/>
        <v>0</v>
      </c>
      <c r="S16" s="185"/>
      <c r="T16" s="236"/>
      <c r="U16" s="151" t="str">
        <f>IFERROR(VLOOKUP(#REF!,【参考】算出区分!$C$2:$E$67,2,0),"")</f>
        <v/>
      </c>
    </row>
    <row r="17" spans="2:21" s="27" customFormat="1" ht="56.25" customHeight="1">
      <c r="B17" s="446" t="s">
        <v>813</v>
      </c>
      <c r="C17" s="447"/>
      <c r="D17" s="90"/>
      <c r="E17" s="90"/>
      <c r="F17" s="90"/>
      <c r="G17" s="90"/>
      <c r="H17" s="91">
        <f t="shared" si="2"/>
        <v>0</v>
      </c>
      <c r="I17" s="91">
        <f t="shared" si="3"/>
        <v>0</v>
      </c>
      <c r="J17" s="91">
        <f t="shared" si="4"/>
        <v>0</v>
      </c>
      <c r="K17" s="90"/>
      <c r="L17" s="90"/>
      <c r="M17" s="90"/>
      <c r="N17" s="92" t="s">
        <v>727</v>
      </c>
      <c r="O17" s="105">
        <f t="shared" si="5"/>
        <v>0</v>
      </c>
      <c r="P17" s="93"/>
      <c r="Q17" s="93"/>
      <c r="R17" s="105">
        <f t="shared" si="6"/>
        <v>0</v>
      </c>
      <c r="S17" s="185"/>
      <c r="T17" s="236"/>
      <c r="U17" s="151" t="str">
        <f>IFERROR(VLOOKUP(#REF!,【参考】算出区分!$C$2:$E$67,2,0),"")</f>
        <v/>
      </c>
    </row>
    <row r="18" spans="2:21" s="27" customFormat="1" ht="56.25" customHeight="1">
      <c r="B18" s="446" t="s">
        <v>814</v>
      </c>
      <c r="C18" s="447"/>
      <c r="D18" s="90"/>
      <c r="E18" s="90"/>
      <c r="F18" s="90"/>
      <c r="G18" s="90"/>
      <c r="H18" s="91">
        <f t="shared" si="2"/>
        <v>0</v>
      </c>
      <c r="I18" s="91">
        <f t="shared" si="3"/>
        <v>0</v>
      </c>
      <c r="J18" s="91">
        <f t="shared" si="4"/>
        <v>0</v>
      </c>
      <c r="K18" s="90"/>
      <c r="L18" s="90"/>
      <c r="M18" s="90"/>
      <c r="N18" s="92" t="s">
        <v>727</v>
      </c>
      <c r="O18" s="105">
        <f t="shared" si="5"/>
        <v>0</v>
      </c>
      <c r="P18" s="93"/>
      <c r="Q18" s="93"/>
      <c r="R18" s="105">
        <f t="shared" si="6"/>
        <v>0</v>
      </c>
      <c r="S18" s="185"/>
      <c r="T18" s="236"/>
      <c r="U18" s="151" t="str">
        <f>IFERROR(VLOOKUP(#REF!,【参考】算出区分!$C$2:$E$67,2,0),"")</f>
        <v/>
      </c>
    </row>
    <row r="19" spans="2:21" s="27" customFormat="1" ht="56.25" customHeight="1">
      <c r="B19" s="446" t="s">
        <v>827</v>
      </c>
      <c r="C19" s="447"/>
      <c r="D19" s="90"/>
      <c r="E19" s="90"/>
      <c r="F19" s="90"/>
      <c r="G19" s="90"/>
      <c r="H19" s="91">
        <f>MIN(F19,G19)</f>
        <v>0</v>
      </c>
      <c r="I19" s="91">
        <f>D19-E19</f>
        <v>0</v>
      </c>
      <c r="J19" s="91">
        <f t="shared" si="4"/>
        <v>0</v>
      </c>
      <c r="K19" s="90"/>
      <c r="L19" s="90"/>
      <c r="M19" s="90"/>
      <c r="N19" s="92" t="s">
        <v>727</v>
      </c>
      <c r="O19" s="105">
        <f t="shared" si="5"/>
        <v>0</v>
      </c>
      <c r="P19" s="93"/>
      <c r="Q19" s="93"/>
      <c r="R19" s="105">
        <f t="shared" si="6"/>
        <v>0</v>
      </c>
      <c r="S19" s="185"/>
      <c r="T19" s="236"/>
      <c r="U19" s="151" t="str">
        <f>IFERROR(VLOOKUP(#REF!,【参考】算出区分!$C$2:$E$67,2,0),"")</f>
        <v/>
      </c>
    </row>
    <row r="20" spans="2:21" s="27" customFormat="1" ht="56.25" customHeight="1">
      <c r="B20" s="446" t="s">
        <v>828</v>
      </c>
      <c r="C20" s="447"/>
      <c r="D20" s="90"/>
      <c r="E20" s="90"/>
      <c r="F20" s="90"/>
      <c r="G20" s="90"/>
      <c r="H20" s="91">
        <f>MIN(F20,G20)</f>
        <v>0</v>
      </c>
      <c r="I20" s="91">
        <f>D20-E20</f>
        <v>0</v>
      </c>
      <c r="J20" s="91">
        <f t="shared" si="4"/>
        <v>0</v>
      </c>
      <c r="K20" s="90"/>
      <c r="L20" s="90"/>
      <c r="M20" s="90"/>
      <c r="N20" s="92" t="s">
        <v>727</v>
      </c>
      <c r="O20" s="105">
        <f>ROUNDDOWN(MIN(J20,K20),-3)</f>
        <v>0</v>
      </c>
      <c r="P20" s="93"/>
      <c r="Q20" s="93"/>
      <c r="R20" s="105">
        <f t="shared" si="6"/>
        <v>0</v>
      </c>
      <c r="S20" s="185"/>
      <c r="T20" s="236"/>
      <c r="U20" s="151" t="str">
        <f>IFERROR(VLOOKUP(#REF!,【参考】算出区分!$C$2:$E$67,2,0),"")</f>
        <v/>
      </c>
    </row>
    <row r="21" spans="2:21" s="27" customFormat="1" ht="56.25" customHeight="1">
      <c r="B21" s="446" t="s">
        <v>817</v>
      </c>
      <c r="C21" s="447"/>
      <c r="D21" s="94"/>
      <c r="E21" s="94"/>
      <c r="F21" s="94"/>
      <c r="G21" s="94"/>
      <c r="H21" s="186">
        <f t="shared" si="2"/>
        <v>0</v>
      </c>
      <c r="I21" s="186">
        <f t="shared" si="3"/>
        <v>0</v>
      </c>
      <c r="J21" s="186">
        <f t="shared" si="4"/>
        <v>0</v>
      </c>
      <c r="K21" s="94"/>
      <c r="L21" s="94"/>
      <c r="M21" s="94"/>
      <c r="N21" s="239" t="s">
        <v>727</v>
      </c>
      <c r="O21" s="105">
        <f t="shared" si="5"/>
        <v>0</v>
      </c>
      <c r="P21" s="230"/>
      <c r="Q21" s="230"/>
      <c r="R21" s="240">
        <f t="shared" si="6"/>
        <v>0</v>
      </c>
      <c r="S21" s="231"/>
      <c r="T21" s="236"/>
      <c r="U21" s="151" t="str">
        <f>IFERROR(VLOOKUP(#REF!,【参考】算出区分!$C$2:$E$67,2,0),"")</f>
        <v/>
      </c>
    </row>
    <row r="22" spans="2:21" s="27" customFormat="1" ht="75.75" customHeight="1">
      <c r="B22" s="442" t="s">
        <v>847</v>
      </c>
      <c r="C22" s="443"/>
      <c r="D22" s="94"/>
      <c r="E22" s="94"/>
      <c r="F22" s="94"/>
      <c r="G22" s="94"/>
      <c r="H22" s="186">
        <f t="shared" ref="H22:H23" si="9">MIN(F22,G22)</f>
        <v>0</v>
      </c>
      <c r="I22" s="186">
        <f t="shared" ref="I22:I23" si="10">D22-E22</f>
        <v>0</v>
      </c>
      <c r="J22" s="186">
        <f t="shared" ref="J22:J23" si="11">ROUNDDOWN(MIN(H22,I22),-3)</f>
        <v>0</v>
      </c>
      <c r="K22" s="94"/>
      <c r="L22" s="94"/>
      <c r="M22" s="94"/>
      <c r="N22" s="239" t="s">
        <v>728</v>
      </c>
      <c r="O22" s="105">
        <f>ROUNDDOWN(MIN(J22,K22),-3)</f>
        <v>0</v>
      </c>
      <c r="P22" s="230"/>
      <c r="Q22" s="230"/>
      <c r="R22" s="240">
        <f>Q22-O22</f>
        <v>0</v>
      </c>
      <c r="S22" s="375"/>
      <c r="T22" s="236"/>
      <c r="U22" s="316"/>
    </row>
    <row r="23" spans="2:21" s="27" customFormat="1" ht="56.25" customHeight="1">
      <c r="B23" s="442" t="s">
        <v>829</v>
      </c>
      <c r="C23" s="443"/>
      <c r="D23" s="90"/>
      <c r="E23" s="90"/>
      <c r="F23" s="90"/>
      <c r="G23" s="90"/>
      <c r="H23" s="91">
        <f t="shared" si="9"/>
        <v>0</v>
      </c>
      <c r="I23" s="91">
        <f t="shared" si="10"/>
        <v>0</v>
      </c>
      <c r="J23" s="91">
        <f t="shared" si="11"/>
        <v>0</v>
      </c>
      <c r="K23" s="90"/>
      <c r="L23" s="90"/>
      <c r="M23" s="90"/>
      <c r="N23" s="92" t="s">
        <v>739</v>
      </c>
      <c r="O23" s="105">
        <f>ROUNDDOWN(MIN(J23,K23),-3)</f>
        <v>0</v>
      </c>
      <c r="P23" s="93"/>
      <c r="Q23" s="93"/>
      <c r="R23" s="105">
        <f>Q23-O23</f>
        <v>0</v>
      </c>
      <c r="S23" s="315"/>
      <c r="T23" s="236"/>
      <c r="U23" s="316"/>
    </row>
    <row r="24" spans="2:21" s="27" customFormat="1" ht="56.25" customHeight="1">
      <c r="B24" s="442" t="s">
        <v>830</v>
      </c>
      <c r="C24" s="443"/>
      <c r="D24" s="90"/>
      <c r="E24" s="90"/>
      <c r="F24" s="90"/>
      <c r="G24" s="90"/>
      <c r="H24" s="91">
        <f>MIN(F24,G24)</f>
        <v>0</v>
      </c>
      <c r="I24" s="91">
        <f>D24-E24</f>
        <v>0</v>
      </c>
      <c r="J24" s="91">
        <f>ROUNDDOWN(MIN(H24,I24),-3)</f>
        <v>0</v>
      </c>
      <c r="K24" s="90"/>
      <c r="L24" s="90"/>
      <c r="M24" s="90"/>
      <c r="N24" s="92" t="s">
        <v>728</v>
      </c>
      <c r="O24" s="105">
        <f>ROUNDDOWN(MIN(J24,K24),-3)</f>
        <v>0</v>
      </c>
      <c r="P24" s="93"/>
      <c r="Q24" s="93"/>
      <c r="R24" s="105">
        <f>Q24-O24</f>
        <v>0</v>
      </c>
      <c r="S24" s="315"/>
      <c r="T24" s="236"/>
      <c r="U24" s="316"/>
    </row>
    <row r="25" spans="2:21" s="27" customFormat="1" ht="83.25" customHeight="1">
      <c r="B25" s="446" t="s">
        <v>818</v>
      </c>
      <c r="C25" s="447"/>
      <c r="D25" s="94"/>
      <c r="E25" s="94"/>
      <c r="F25" s="94"/>
      <c r="G25" s="94"/>
      <c r="H25" s="186">
        <f t="shared" ref="H25" si="12">MIN(F25,G25)</f>
        <v>0</v>
      </c>
      <c r="I25" s="186">
        <f t="shared" ref="I25" si="13">D25-E25</f>
        <v>0</v>
      </c>
      <c r="J25" s="186">
        <f t="shared" ref="J25" si="14">ROUNDDOWN(MIN(H25,I25),-3)</f>
        <v>0</v>
      </c>
      <c r="K25" s="94"/>
      <c r="L25" s="94"/>
      <c r="M25" s="94"/>
      <c r="N25" s="239" t="s">
        <v>727</v>
      </c>
      <c r="O25" s="105">
        <f t="shared" si="5"/>
        <v>0</v>
      </c>
      <c r="P25" s="230"/>
      <c r="Q25" s="230"/>
      <c r="R25" s="240">
        <f t="shared" ref="R25" si="15">Q25-O25</f>
        <v>0</v>
      </c>
      <c r="S25" s="231"/>
      <c r="T25" s="236"/>
      <c r="U25" s="316"/>
    </row>
    <row r="26" spans="2:21" s="27" customFormat="1" ht="56.25" customHeight="1">
      <c r="B26" s="446" t="s">
        <v>819</v>
      </c>
      <c r="C26" s="447"/>
      <c r="D26" s="94"/>
      <c r="E26" s="94"/>
      <c r="F26" s="94"/>
      <c r="G26" s="94"/>
      <c r="H26" s="186">
        <f t="shared" ref="H26" si="16">MIN(F26,G26)</f>
        <v>0</v>
      </c>
      <c r="I26" s="186">
        <f t="shared" ref="I26" si="17">D26-E26</f>
        <v>0</v>
      </c>
      <c r="J26" s="186">
        <f t="shared" ref="J26" si="18">ROUNDDOWN(MIN(H26,I26),-3)</f>
        <v>0</v>
      </c>
      <c r="K26" s="94"/>
      <c r="L26" s="94"/>
      <c r="M26" s="94"/>
      <c r="N26" s="239" t="s">
        <v>727</v>
      </c>
      <c r="O26" s="105">
        <f t="shared" si="5"/>
        <v>0</v>
      </c>
      <c r="P26" s="230"/>
      <c r="Q26" s="230"/>
      <c r="R26" s="240">
        <f t="shared" ref="R26" si="19">Q26-O26</f>
        <v>0</v>
      </c>
      <c r="S26" s="231"/>
      <c r="T26" s="236"/>
      <c r="U26" s="316"/>
    </row>
    <row r="27" spans="2:21" s="27" customFormat="1" ht="56.25" customHeight="1">
      <c r="B27" s="446" t="s">
        <v>820</v>
      </c>
      <c r="C27" s="447"/>
      <c r="D27" s="94"/>
      <c r="E27" s="94"/>
      <c r="F27" s="94"/>
      <c r="G27" s="94"/>
      <c r="H27" s="186">
        <f t="shared" ref="H27" si="20">MIN(F27,G27)</f>
        <v>0</v>
      </c>
      <c r="I27" s="186">
        <f t="shared" ref="I27" si="21">D27-E27</f>
        <v>0</v>
      </c>
      <c r="J27" s="186">
        <f t="shared" ref="J27" si="22">ROUNDDOWN(MIN(H27,I27),-3)</f>
        <v>0</v>
      </c>
      <c r="K27" s="94"/>
      <c r="L27" s="94"/>
      <c r="M27" s="94"/>
      <c r="N27" s="239" t="s">
        <v>727</v>
      </c>
      <c r="O27" s="105">
        <f t="shared" si="5"/>
        <v>0</v>
      </c>
      <c r="P27" s="230"/>
      <c r="Q27" s="230"/>
      <c r="R27" s="240">
        <f t="shared" ref="R27" si="23">Q27-O27</f>
        <v>0</v>
      </c>
      <c r="S27" s="231"/>
      <c r="T27" s="236"/>
      <c r="U27" s="316"/>
    </row>
    <row r="28" spans="2:21" s="27" customFormat="1" ht="56.25" customHeight="1">
      <c r="B28" s="523" t="s">
        <v>831</v>
      </c>
      <c r="C28" s="524"/>
      <c r="D28" s="90"/>
      <c r="E28" s="90"/>
      <c r="F28" s="90"/>
      <c r="G28" s="90"/>
      <c r="H28" s="91">
        <f t="shared" ref="H28" si="24">MIN(F28,G28)</f>
        <v>0</v>
      </c>
      <c r="I28" s="91">
        <f t="shared" ref="I28" si="25">D28-E28</f>
        <v>0</v>
      </c>
      <c r="J28" s="91">
        <f t="shared" ref="J28" si="26">ROUNDDOWN(MIN(H28,I28),-3)</f>
        <v>0</v>
      </c>
      <c r="K28" s="90"/>
      <c r="L28" s="90"/>
      <c r="M28" s="90"/>
      <c r="N28" s="92" t="s">
        <v>728</v>
      </c>
      <c r="O28" s="105">
        <f t="shared" si="5"/>
        <v>0</v>
      </c>
      <c r="P28" s="93"/>
      <c r="Q28" s="93"/>
      <c r="R28" s="105">
        <f t="shared" ref="R28" si="27">Q28-O28</f>
        <v>0</v>
      </c>
      <c r="S28" s="315"/>
      <c r="T28" s="236"/>
      <c r="U28" s="316"/>
    </row>
    <row r="29" spans="2:21" s="27" customFormat="1" ht="56.25" customHeight="1">
      <c r="B29" s="523" t="s">
        <v>832</v>
      </c>
      <c r="C29" s="524"/>
      <c r="D29" s="90"/>
      <c r="E29" s="90"/>
      <c r="F29" s="90"/>
      <c r="G29" s="90"/>
      <c r="H29" s="91">
        <f t="shared" ref="H29" si="28">MIN(F29,G29)</f>
        <v>0</v>
      </c>
      <c r="I29" s="91">
        <f t="shared" ref="I29" si="29">D29-E29</f>
        <v>0</v>
      </c>
      <c r="J29" s="91">
        <f t="shared" ref="J29" si="30">ROUNDDOWN(MIN(H29,I29),-3)</f>
        <v>0</v>
      </c>
      <c r="K29" s="90"/>
      <c r="L29" s="90"/>
      <c r="M29" s="90"/>
      <c r="N29" s="92" t="s">
        <v>728</v>
      </c>
      <c r="O29" s="105">
        <f>ROUNDDOWN(MIN(J29,K29),-3)</f>
        <v>0</v>
      </c>
      <c r="P29" s="93"/>
      <c r="Q29" s="93"/>
      <c r="R29" s="105">
        <f t="shared" ref="R29" si="31">Q29-O29</f>
        <v>0</v>
      </c>
      <c r="S29" s="315"/>
      <c r="T29" s="236"/>
      <c r="U29" s="316"/>
    </row>
    <row r="30" spans="2:21" s="27" customFormat="1" ht="56.25" customHeight="1">
      <c r="B30" s="424" t="s">
        <v>9</v>
      </c>
      <c r="C30" s="426"/>
      <c r="D30" s="91">
        <f t="shared" ref="D30:M30" si="32">SUM(D8:D15)+SUM(D16:D29)</f>
        <v>0</v>
      </c>
      <c r="E30" s="91">
        <f t="shared" si="32"/>
        <v>0</v>
      </c>
      <c r="F30" s="91">
        <f t="shared" si="32"/>
        <v>0</v>
      </c>
      <c r="G30" s="91">
        <f t="shared" si="32"/>
        <v>0</v>
      </c>
      <c r="H30" s="91">
        <f t="shared" si="32"/>
        <v>0</v>
      </c>
      <c r="I30" s="91">
        <f t="shared" si="32"/>
        <v>0</v>
      </c>
      <c r="J30" s="91">
        <f t="shared" si="32"/>
        <v>0</v>
      </c>
      <c r="K30" s="91">
        <f t="shared" si="32"/>
        <v>0</v>
      </c>
      <c r="L30" s="91">
        <f t="shared" si="32"/>
        <v>0</v>
      </c>
      <c r="M30" s="91">
        <f t="shared" si="32"/>
        <v>0</v>
      </c>
      <c r="N30" s="91"/>
      <c r="O30" s="91">
        <f>SUM(O8:O15)+SUM(O16:O29)</f>
        <v>0</v>
      </c>
      <c r="P30" s="91"/>
      <c r="Q30" s="91">
        <f>SUM(Q8:Q15)+SUM(Q16:Q29)</f>
        <v>0</v>
      </c>
      <c r="R30" s="91">
        <f>SUM(R8:R15)+SUM(R16:R29)</f>
        <v>0</v>
      </c>
      <c r="S30" s="235"/>
    </row>
    <row r="31" spans="2:21" ht="3" customHeight="1">
      <c r="Q31" s="278"/>
      <c r="R31" s="278"/>
    </row>
    <row r="32" spans="2:21" ht="12.75" customHeight="1">
      <c r="Q32" s="236"/>
      <c r="R32" s="236"/>
    </row>
    <row r="33" spans="17:18" ht="12.75" customHeight="1">
      <c r="Q33" s="236"/>
      <c r="R33" s="236"/>
    </row>
    <row r="34" spans="17:18" ht="12.75" customHeight="1">
      <c r="Q34" s="277"/>
      <c r="R34" s="236"/>
    </row>
    <row r="35" spans="17:18">
      <c r="Q35" s="277"/>
      <c r="R35" s="236"/>
    </row>
    <row r="36" spans="17:18">
      <c r="Q36" s="277"/>
      <c r="R36" s="236"/>
    </row>
    <row r="37" spans="17:18">
      <c r="Q37" s="277"/>
      <c r="R37" s="236"/>
    </row>
    <row r="38" spans="17:18">
      <c r="Q38" s="277"/>
      <c r="R38" s="236"/>
    </row>
    <row r="39" spans="17:18">
      <c r="Q39" s="277"/>
      <c r="R39" s="236"/>
    </row>
    <row r="40" spans="17:18">
      <c r="Q40" s="236"/>
      <c r="R40" s="236"/>
    </row>
    <row r="48" spans="17:18">
      <c r="Q48" s="182"/>
      <c r="R48" s="182"/>
    </row>
    <row r="49" spans="17:18">
      <c r="Q49" s="182"/>
      <c r="R49" s="182"/>
    </row>
    <row r="50" spans="17:18">
      <c r="Q50" s="182"/>
      <c r="R50" s="182"/>
    </row>
    <row r="51" spans="17:18">
      <c r="Q51" s="182"/>
      <c r="R51" s="182"/>
    </row>
    <row r="52" spans="17:18">
      <c r="Q52" s="182"/>
      <c r="R52" s="182"/>
    </row>
    <row r="53" spans="17:18">
      <c r="Q53" s="182"/>
      <c r="R53" s="182"/>
    </row>
    <row r="54" spans="17:18">
      <c r="Q54" s="182"/>
      <c r="R54" s="182"/>
    </row>
    <row r="55" spans="17:18">
      <c r="Q55" s="182"/>
      <c r="R55" s="182"/>
    </row>
    <row r="56" spans="17:18">
      <c r="Q56" s="182"/>
      <c r="R56" s="182"/>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3:C23"/>
    <mergeCell ref="B24:C24"/>
    <mergeCell ref="B30:C30"/>
    <mergeCell ref="B20:C20"/>
    <mergeCell ref="B21:C21"/>
    <mergeCell ref="B25:C25"/>
    <mergeCell ref="B26:C26"/>
    <mergeCell ref="B29:C29"/>
    <mergeCell ref="B28:C28"/>
    <mergeCell ref="B27:C27"/>
    <mergeCell ref="B16:C16"/>
    <mergeCell ref="B17:C17"/>
    <mergeCell ref="B18:C18"/>
    <mergeCell ref="B19:C19"/>
    <mergeCell ref="B22:C22"/>
    <mergeCell ref="B2:S2"/>
    <mergeCell ref="N3:S3"/>
    <mergeCell ref="B5:C5"/>
    <mergeCell ref="B14:C14"/>
    <mergeCell ref="B15:C15"/>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31" orientation="landscape" r:id="rId2"/>
  <rowBreaks count="1" manualBreakCount="1">
    <brk id="30"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topLeftCell="A10" zoomScaleNormal="100" zoomScaleSheetLayoutView="100" workbookViewId="0">
      <selection activeCell="L13" sqref="L13"/>
    </sheetView>
  </sheetViews>
  <sheetFormatPr defaultColWidth="9" defaultRowHeight="18" customHeight="1"/>
  <cols>
    <col min="1" max="16384" width="9" style="20"/>
  </cols>
  <sheetData>
    <row r="1" spans="1:9" ht="18" customHeight="1">
      <c r="A1" s="20" t="s">
        <v>663</v>
      </c>
    </row>
    <row r="3" spans="1:9" ht="18" customHeight="1">
      <c r="H3" s="272"/>
      <c r="I3" s="273" t="s">
        <v>4</v>
      </c>
    </row>
    <row r="4" spans="1:9" ht="18" customHeight="1">
      <c r="H4" s="272"/>
      <c r="I4" s="273" t="s">
        <v>5</v>
      </c>
    </row>
    <row r="7" spans="1:9" ht="18" customHeight="1">
      <c r="A7" s="20" t="s">
        <v>28</v>
      </c>
    </row>
    <row r="11" spans="1:9" ht="18" customHeight="1">
      <c r="F11" s="401" t="s">
        <v>796</v>
      </c>
      <c r="G11" s="401"/>
      <c r="H11" s="401"/>
    </row>
    <row r="15" spans="1:9" ht="18" customHeight="1">
      <c r="A15" s="23" t="s">
        <v>29</v>
      </c>
      <c r="B15" s="23"/>
      <c r="C15" s="23"/>
      <c r="D15" s="23"/>
      <c r="E15" s="23"/>
      <c r="F15" s="23"/>
      <c r="G15" s="23"/>
      <c r="H15" s="23"/>
      <c r="I15" s="23"/>
    </row>
    <row r="18" spans="1:9" ht="19.5" customHeight="1">
      <c r="A18" s="400" t="s">
        <v>794</v>
      </c>
      <c r="B18" s="400"/>
      <c r="C18" s="400"/>
      <c r="D18" s="400"/>
      <c r="E18" s="400"/>
      <c r="F18" s="400"/>
      <c r="G18" s="400"/>
      <c r="H18" s="400"/>
      <c r="I18" s="400"/>
    </row>
    <row r="19" spans="1:9" ht="19.5" customHeight="1">
      <c r="A19" s="400"/>
      <c r="B19" s="400"/>
      <c r="C19" s="400"/>
      <c r="D19" s="400"/>
      <c r="E19" s="400"/>
      <c r="F19" s="400"/>
      <c r="G19" s="400"/>
      <c r="H19" s="400"/>
      <c r="I19" s="400"/>
    </row>
    <row r="20" spans="1:9" ht="19.5" customHeight="1">
      <c r="A20" s="400"/>
      <c r="B20" s="400"/>
      <c r="C20" s="400"/>
      <c r="D20" s="400"/>
      <c r="E20" s="400"/>
      <c r="F20" s="400"/>
      <c r="G20" s="400"/>
      <c r="H20" s="400"/>
      <c r="I20" s="400"/>
    </row>
    <row r="22" spans="1:9" ht="18" customHeight="1">
      <c r="A22" s="23" t="s">
        <v>30</v>
      </c>
      <c r="B22" s="23"/>
      <c r="C22" s="23"/>
      <c r="D22" s="23"/>
      <c r="E22" s="23"/>
      <c r="F22" s="23"/>
      <c r="G22" s="23"/>
      <c r="H22" s="23"/>
      <c r="I22" s="23"/>
    </row>
    <row r="24" spans="1:9" ht="18" customHeight="1">
      <c r="A24" s="20" t="s">
        <v>31</v>
      </c>
    </row>
    <row r="26" spans="1:9" ht="18" customHeight="1">
      <c r="A26" s="525" t="s">
        <v>664</v>
      </c>
      <c r="B26" s="525"/>
      <c r="C26" s="525"/>
      <c r="D26" s="525"/>
      <c r="E26" s="525"/>
      <c r="F26" s="525"/>
      <c r="G26" s="525"/>
      <c r="H26" s="525"/>
      <c r="I26" s="525"/>
    </row>
    <row r="27" spans="1:9" ht="18" customHeight="1">
      <c r="A27" s="525"/>
      <c r="B27" s="525"/>
      <c r="C27" s="525"/>
      <c r="D27" s="525"/>
      <c r="E27" s="525"/>
      <c r="F27" s="525"/>
      <c r="G27" s="525"/>
      <c r="H27" s="525"/>
      <c r="I27" s="525"/>
    </row>
    <row r="28" spans="1:9" ht="18" customHeight="1">
      <c r="G28" s="526" t="s">
        <v>32</v>
      </c>
      <c r="H28" s="526"/>
      <c r="I28" s="526"/>
    </row>
    <row r="30" spans="1:9" ht="18" customHeight="1">
      <c r="A30" s="525" t="s">
        <v>665</v>
      </c>
      <c r="B30" s="525"/>
      <c r="C30" s="525"/>
      <c r="D30" s="525"/>
      <c r="E30" s="525"/>
      <c r="F30" s="525"/>
      <c r="G30" s="525"/>
      <c r="H30" s="525"/>
      <c r="I30" s="525"/>
    </row>
    <row r="31" spans="1:9" ht="18" customHeight="1">
      <c r="A31" s="525"/>
      <c r="B31" s="525"/>
      <c r="C31" s="525"/>
      <c r="D31" s="525"/>
      <c r="E31" s="525"/>
      <c r="F31" s="525"/>
      <c r="G31" s="525"/>
      <c r="H31" s="525"/>
      <c r="I31" s="525"/>
    </row>
    <row r="32" spans="1:9" ht="18" customHeight="1">
      <c r="G32" s="526" t="s">
        <v>32</v>
      </c>
      <c r="H32" s="526"/>
      <c r="I32" s="526"/>
    </row>
    <row r="34" spans="1:9" ht="27" customHeight="1">
      <c r="A34" s="525" t="s">
        <v>666</v>
      </c>
      <c r="B34" s="525"/>
      <c r="C34" s="525"/>
      <c r="D34" s="525"/>
      <c r="E34" s="525"/>
      <c r="F34" s="525"/>
      <c r="G34" s="525"/>
      <c r="H34" s="525"/>
      <c r="I34" s="525"/>
    </row>
    <row r="35" spans="1:9" ht="27" customHeight="1">
      <c r="A35" s="525"/>
      <c r="B35" s="525"/>
      <c r="C35" s="525"/>
      <c r="D35" s="525"/>
      <c r="E35" s="525"/>
      <c r="F35" s="525"/>
      <c r="G35" s="525"/>
      <c r="H35" s="525"/>
      <c r="I35" s="525"/>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topLeftCell="A13" zoomScaleNormal="100" zoomScaleSheetLayoutView="100" workbookViewId="0">
      <selection activeCell="S28" sqref="S28"/>
    </sheetView>
  </sheetViews>
  <sheetFormatPr defaultColWidth="9" defaultRowHeight="18" customHeight="1"/>
  <cols>
    <col min="1" max="16384" width="9" style="20"/>
  </cols>
  <sheetData>
    <row r="1" spans="1:9" ht="18" customHeight="1">
      <c r="A1" s="20" t="s">
        <v>667</v>
      </c>
    </row>
    <row r="3" spans="1:9" ht="18" customHeight="1">
      <c r="H3" s="272"/>
      <c r="I3" s="273" t="s">
        <v>4</v>
      </c>
    </row>
    <row r="4" spans="1:9" ht="18" customHeight="1">
      <c r="H4" s="272"/>
      <c r="I4" s="273" t="s">
        <v>5</v>
      </c>
    </row>
    <row r="6" spans="1:9" ht="18" customHeight="1">
      <c r="A6" s="20" t="s">
        <v>668</v>
      </c>
      <c r="B6" s="24"/>
    </row>
    <row r="7" spans="1:9" ht="18" customHeight="1">
      <c r="A7" s="527" t="s">
        <v>669</v>
      </c>
      <c r="B7" s="527"/>
      <c r="C7" s="527"/>
      <c r="D7" s="113" t="s">
        <v>670</v>
      </c>
    </row>
    <row r="8" spans="1:9" ht="18" customHeight="1">
      <c r="A8" s="20" t="s">
        <v>671</v>
      </c>
      <c r="B8" s="24"/>
    </row>
    <row r="10" spans="1:9" ht="18" customHeight="1">
      <c r="F10" s="401" t="s">
        <v>672</v>
      </c>
      <c r="G10" s="401"/>
      <c r="H10" s="401"/>
    </row>
    <row r="14" spans="1:9" ht="18" customHeight="1">
      <c r="A14" s="23" t="s">
        <v>29</v>
      </c>
      <c r="B14" s="23"/>
      <c r="C14" s="23"/>
      <c r="D14" s="23"/>
      <c r="E14" s="23"/>
      <c r="F14" s="23"/>
      <c r="G14" s="23"/>
      <c r="H14" s="23"/>
      <c r="I14" s="23"/>
    </row>
    <row r="17" spans="1:9" ht="18" customHeight="1">
      <c r="A17" s="475" t="s">
        <v>673</v>
      </c>
      <c r="B17" s="475"/>
      <c r="C17" s="475"/>
      <c r="D17" s="475"/>
      <c r="E17" s="475"/>
      <c r="F17" s="475"/>
      <c r="G17" s="475"/>
      <c r="H17" s="475"/>
      <c r="I17" s="475"/>
    </row>
    <row r="18" spans="1:9" ht="18" customHeight="1">
      <c r="A18" s="475"/>
      <c r="B18" s="475"/>
      <c r="C18" s="475"/>
      <c r="D18" s="475"/>
      <c r="E18" s="475"/>
      <c r="F18" s="475"/>
      <c r="G18" s="475"/>
      <c r="H18" s="475"/>
      <c r="I18" s="475"/>
    </row>
    <row r="20" spans="1:9" ht="18" customHeight="1">
      <c r="A20" s="23" t="s">
        <v>30</v>
      </c>
      <c r="B20" s="23"/>
      <c r="C20" s="23"/>
      <c r="D20" s="23"/>
      <c r="E20" s="23"/>
      <c r="F20" s="23"/>
      <c r="G20" s="23"/>
      <c r="H20" s="23"/>
      <c r="I20" s="23"/>
    </row>
    <row r="22" spans="1:9" ht="18" customHeight="1">
      <c r="A22" s="20" t="s">
        <v>31</v>
      </c>
    </row>
    <row r="24" spans="1:9" ht="18" customHeight="1">
      <c r="A24" s="525" t="s">
        <v>674</v>
      </c>
      <c r="B24" s="525"/>
      <c r="C24" s="525"/>
      <c r="D24" s="525"/>
      <c r="E24" s="525"/>
      <c r="F24" s="525"/>
      <c r="G24" s="525"/>
      <c r="H24" s="525"/>
      <c r="I24" s="525"/>
    </row>
    <row r="25" spans="1:9" ht="18" customHeight="1">
      <c r="A25" s="525"/>
      <c r="B25" s="525"/>
      <c r="C25" s="525"/>
      <c r="D25" s="525"/>
      <c r="E25" s="525"/>
      <c r="F25" s="525"/>
      <c r="G25" s="525"/>
      <c r="H25" s="525"/>
      <c r="I25" s="525"/>
    </row>
    <row r="26" spans="1:9" ht="18" customHeight="1">
      <c r="G26" s="526" t="s">
        <v>32</v>
      </c>
      <c r="H26" s="526"/>
      <c r="I26" s="526"/>
    </row>
    <row r="27" spans="1:9" ht="18" customHeight="1">
      <c r="I27" s="114"/>
    </row>
    <row r="28" spans="1:9" ht="18" customHeight="1">
      <c r="A28" s="525" t="s">
        <v>675</v>
      </c>
      <c r="B28" s="525"/>
      <c r="C28" s="525"/>
      <c r="D28" s="525"/>
      <c r="E28" s="525"/>
      <c r="F28" s="525"/>
      <c r="G28" s="525"/>
      <c r="H28" s="525"/>
      <c r="I28" s="525"/>
    </row>
    <row r="29" spans="1:9" ht="18" customHeight="1">
      <c r="A29" s="525"/>
      <c r="B29" s="525"/>
      <c r="C29" s="525"/>
      <c r="D29" s="525"/>
      <c r="E29" s="525"/>
      <c r="F29" s="525"/>
      <c r="G29" s="525"/>
      <c r="H29" s="525"/>
      <c r="I29" s="525"/>
    </row>
    <row r="30" spans="1:9" ht="18" customHeight="1">
      <c r="G30" s="526" t="s">
        <v>32</v>
      </c>
      <c r="H30" s="526"/>
      <c r="I30" s="526"/>
    </row>
    <row r="32" spans="1:9" ht="27" customHeight="1">
      <c r="A32" s="525" t="s">
        <v>676</v>
      </c>
      <c r="B32" s="525"/>
      <c r="C32" s="525"/>
      <c r="D32" s="525"/>
      <c r="E32" s="525"/>
      <c r="F32" s="525"/>
      <c r="G32" s="525"/>
      <c r="H32" s="525"/>
      <c r="I32" s="525"/>
    </row>
    <row r="33" spans="1:9" ht="27" customHeight="1">
      <c r="A33" s="525"/>
      <c r="B33" s="525"/>
      <c r="C33" s="525"/>
      <c r="D33" s="525"/>
      <c r="E33" s="525"/>
      <c r="F33" s="525"/>
      <c r="G33" s="525"/>
      <c r="H33" s="525"/>
      <c r="I33" s="525"/>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tabSelected="1" view="pageBreakPreview" topLeftCell="A4" zoomScaleNormal="100" zoomScaleSheetLayoutView="100" workbookViewId="0">
      <selection activeCell="J10" sqref="J10"/>
    </sheetView>
  </sheetViews>
  <sheetFormatPr defaultColWidth="9" defaultRowHeight="18" customHeight="1"/>
  <cols>
    <col min="1" max="8" width="9" style="20"/>
    <col min="9" max="9" width="9" style="20" customWidth="1"/>
    <col min="10" max="16384" width="9" style="20"/>
  </cols>
  <sheetData>
    <row r="1" spans="1:9" ht="18" customHeight="1">
      <c r="A1" s="119" t="s">
        <v>736</v>
      </c>
    </row>
    <row r="3" spans="1:9" ht="18" customHeight="1">
      <c r="H3" s="272"/>
      <c r="I3" s="273" t="s">
        <v>4</v>
      </c>
    </row>
    <row r="4" spans="1:9" ht="18" customHeight="1">
      <c r="H4" s="399" t="s">
        <v>143</v>
      </c>
      <c r="I4" s="399"/>
    </row>
    <row r="7" spans="1:9" ht="18" customHeight="1">
      <c r="A7" s="20" t="s">
        <v>6</v>
      </c>
    </row>
    <row r="11" spans="1:9" ht="18" customHeight="1">
      <c r="F11" s="401" t="s">
        <v>796</v>
      </c>
      <c r="G11" s="401"/>
      <c r="H11" s="401"/>
    </row>
    <row r="16" spans="1:9" ht="18" customHeight="1">
      <c r="A16" s="400" t="s">
        <v>781</v>
      </c>
      <c r="B16" s="400"/>
      <c r="C16" s="400"/>
      <c r="D16" s="400"/>
      <c r="E16" s="400"/>
      <c r="F16" s="400"/>
      <c r="G16" s="400"/>
      <c r="H16" s="400"/>
      <c r="I16" s="400"/>
    </row>
    <row r="17" spans="1:9" ht="18" customHeight="1">
      <c r="A17" s="400"/>
      <c r="B17" s="400"/>
      <c r="C17" s="400"/>
      <c r="D17" s="400"/>
      <c r="E17" s="400"/>
      <c r="F17" s="400"/>
      <c r="G17" s="400"/>
      <c r="H17" s="400"/>
      <c r="I17" s="400"/>
    </row>
    <row r="20" spans="1:9" ht="18" customHeight="1">
      <c r="A20" s="20" t="s">
        <v>649</v>
      </c>
    </row>
    <row r="23" spans="1:9" ht="18" customHeight="1">
      <c r="A23" s="20" t="s">
        <v>647</v>
      </c>
      <c r="I23" s="114"/>
    </row>
    <row r="24" spans="1:9" ht="18" customHeight="1">
      <c r="I24" s="114" t="s">
        <v>648</v>
      </c>
    </row>
    <row r="25" spans="1:9" ht="18" customHeight="1">
      <c r="D25" s="24"/>
    </row>
    <row r="26" spans="1:9" ht="18" customHeight="1">
      <c r="A26" s="20" t="s">
        <v>681</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zoomScaleNormal="100" zoomScaleSheetLayoutView="100" workbookViewId="0">
      <selection activeCell="P14" sqref="P14"/>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677</v>
      </c>
    </row>
    <row r="2" spans="1:14" ht="24" customHeight="1">
      <c r="B2" s="530" t="s">
        <v>788</v>
      </c>
      <c r="C2" s="530"/>
      <c r="D2" s="530"/>
      <c r="E2" s="530"/>
      <c r="F2" s="530"/>
      <c r="G2" s="530"/>
      <c r="H2" s="530"/>
      <c r="I2" s="530"/>
      <c r="J2" s="530"/>
      <c r="K2" s="530"/>
      <c r="L2" s="530"/>
      <c r="M2" s="530"/>
      <c r="N2" s="530"/>
    </row>
    <row r="3" spans="1:14" ht="24" customHeight="1">
      <c r="B3" s="1" t="s">
        <v>203</v>
      </c>
      <c r="L3" s="531" t="s">
        <v>650</v>
      </c>
      <c r="M3" s="531"/>
      <c r="N3" s="531"/>
    </row>
    <row r="4" spans="1:14" ht="7.5" customHeight="1"/>
    <row r="5" spans="1:14" ht="24" customHeight="1">
      <c r="B5" s="532" t="s">
        <v>47</v>
      </c>
      <c r="C5" s="533"/>
      <c r="D5" s="532" t="s">
        <v>46</v>
      </c>
      <c r="E5" s="534"/>
      <c r="F5" s="534"/>
      <c r="G5" s="534"/>
      <c r="H5" s="534"/>
      <c r="I5" s="534"/>
      <c r="J5" s="534"/>
      <c r="K5" s="534"/>
      <c r="L5" s="534"/>
      <c r="M5" s="533"/>
      <c r="N5" s="2"/>
    </row>
    <row r="6" spans="1:14" ht="24" customHeight="1">
      <c r="B6" s="3"/>
      <c r="C6" s="4"/>
      <c r="D6" s="532" t="s">
        <v>209</v>
      </c>
      <c r="E6" s="534"/>
      <c r="F6" s="533"/>
      <c r="G6" s="532" t="s">
        <v>210</v>
      </c>
      <c r="H6" s="534"/>
      <c r="I6" s="534"/>
      <c r="J6" s="534"/>
      <c r="K6" s="534"/>
      <c r="L6" s="534"/>
      <c r="M6" s="533"/>
      <c r="N6" s="4"/>
    </row>
    <row r="7" spans="1:14" ht="24" customHeight="1">
      <c r="B7" s="5" t="s">
        <v>155</v>
      </c>
      <c r="C7" s="6" t="s">
        <v>45</v>
      </c>
      <c r="D7" s="7"/>
      <c r="E7" s="7"/>
      <c r="F7" s="6"/>
      <c r="G7" s="7"/>
      <c r="H7" s="528" t="s">
        <v>44</v>
      </c>
      <c r="I7" s="529"/>
      <c r="J7" s="528" t="s">
        <v>43</v>
      </c>
      <c r="K7" s="529"/>
      <c r="L7" s="528" t="s">
        <v>42</v>
      </c>
      <c r="M7" s="529"/>
      <c r="N7" s="6" t="s">
        <v>13</v>
      </c>
    </row>
    <row r="8" spans="1:14" ht="24" customHeight="1">
      <c r="B8" s="3"/>
      <c r="C8" s="6" t="s">
        <v>41</v>
      </c>
      <c r="D8" s="5" t="s">
        <v>38</v>
      </c>
      <c r="E8" s="5" t="s">
        <v>40</v>
      </c>
      <c r="F8" s="6" t="s">
        <v>39</v>
      </c>
      <c r="G8" s="5" t="s">
        <v>38</v>
      </c>
      <c r="H8" s="5"/>
      <c r="I8" s="7" t="s">
        <v>803</v>
      </c>
      <c r="J8" s="5"/>
      <c r="K8" s="7" t="s">
        <v>803</v>
      </c>
      <c r="L8" s="5"/>
      <c r="M8" s="7" t="s">
        <v>803</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678</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679</v>
      </c>
      <c r="C13" s="275"/>
      <c r="D13" s="276"/>
      <c r="E13" s="276"/>
      <c r="F13" s="275"/>
      <c r="G13" s="276"/>
      <c r="H13" s="276"/>
      <c r="I13" s="276"/>
      <c r="J13" s="276"/>
      <c r="K13" s="276"/>
      <c r="L13" s="276"/>
      <c r="M13" s="275"/>
      <c r="N13" s="4"/>
    </row>
    <row r="14" spans="1:14" ht="24" customHeight="1">
      <c r="B14" s="3" t="s">
        <v>680</v>
      </c>
      <c r="C14" s="275"/>
      <c r="D14" s="276"/>
      <c r="E14" s="276"/>
      <c r="F14" s="275"/>
      <c r="G14" s="276"/>
      <c r="H14" s="276"/>
      <c r="I14" s="276"/>
      <c r="J14" s="276"/>
      <c r="K14" s="276"/>
      <c r="L14" s="276"/>
      <c r="M14" s="275"/>
      <c r="N14" s="4"/>
    </row>
    <row r="15" spans="1:14" ht="24" customHeight="1">
      <c r="B15" s="3"/>
      <c r="C15" s="275"/>
      <c r="D15" s="276"/>
      <c r="E15" s="276"/>
      <c r="F15" s="275"/>
      <c r="G15" s="276"/>
      <c r="H15" s="276"/>
      <c r="I15" s="276"/>
      <c r="J15" s="276"/>
      <c r="K15" s="276"/>
      <c r="L15" s="276"/>
      <c r="M15" s="275"/>
      <c r="N15" s="4"/>
    </row>
    <row r="16" spans="1:14" ht="24" customHeight="1">
      <c r="A16" s="20"/>
      <c r="B16" s="3"/>
      <c r="C16" s="275"/>
      <c r="D16" s="276"/>
      <c r="E16" s="276"/>
      <c r="F16" s="275"/>
      <c r="G16" s="276"/>
      <c r="H16" s="276"/>
      <c r="I16" s="276"/>
      <c r="J16" s="276"/>
      <c r="K16" s="276"/>
      <c r="L16" s="276"/>
      <c r="M16" s="275"/>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7"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c r="B1" s="45" t="s">
        <v>147</v>
      </c>
    </row>
    <row r="2" spans="1:14" ht="12.75" customHeight="1">
      <c r="B2" s="535" t="s">
        <v>525</v>
      </c>
      <c r="C2" s="535"/>
      <c r="D2" s="535"/>
      <c r="E2" s="535"/>
      <c r="F2" s="535"/>
      <c r="G2" s="535"/>
      <c r="H2" s="535"/>
      <c r="I2" s="535"/>
      <c r="J2" s="535"/>
      <c r="K2" s="535"/>
      <c r="L2" s="535"/>
    </row>
    <row r="3" spans="1:14" ht="12.75" customHeight="1">
      <c r="J3" s="439" t="e">
        <f>#REF!</f>
        <v>#REF!</v>
      </c>
      <c r="K3" s="439"/>
      <c r="L3" s="439"/>
    </row>
    <row r="4" spans="1:14" ht="12.75" customHeight="1"/>
    <row r="5" spans="1:14" ht="73.5" customHeight="1">
      <c r="B5" s="67" t="s">
        <v>3</v>
      </c>
      <c r="C5" s="68" t="s">
        <v>595</v>
      </c>
      <c r="D5" s="255" t="s">
        <v>597</v>
      </c>
      <c r="E5" s="255" t="s">
        <v>599</v>
      </c>
      <c r="F5" s="255" t="s">
        <v>600</v>
      </c>
      <c r="G5" s="255" t="s">
        <v>598</v>
      </c>
      <c r="H5" s="67" t="s">
        <v>14</v>
      </c>
      <c r="I5" s="69" t="s">
        <v>157</v>
      </c>
      <c r="J5" s="68" t="s">
        <v>601</v>
      </c>
      <c r="K5" s="67" t="s">
        <v>129</v>
      </c>
      <c r="L5" s="67" t="s">
        <v>13</v>
      </c>
      <c r="N5" s="141"/>
    </row>
    <row r="6" spans="1:14" s="181" customFormat="1" ht="36">
      <c r="B6" s="70"/>
      <c r="C6" s="70"/>
      <c r="D6" s="70" t="s">
        <v>602</v>
      </c>
      <c r="E6" s="70" t="s">
        <v>603</v>
      </c>
      <c r="F6" s="70" t="s">
        <v>604</v>
      </c>
      <c r="G6" s="70" t="s">
        <v>605</v>
      </c>
      <c r="H6" s="96" t="s">
        <v>608</v>
      </c>
      <c r="I6" s="70" t="s">
        <v>606</v>
      </c>
      <c r="J6" s="70"/>
      <c r="K6" s="96" t="s">
        <v>607</v>
      </c>
      <c r="L6" s="70"/>
    </row>
    <row r="7" spans="1:14">
      <c r="A7" s="238">
        <v>0</v>
      </c>
      <c r="B7" s="73"/>
      <c r="C7" s="75" t="s">
        <v>10</v>
      </c>
      <c r="D7" s="75" t="s">
        <v>10</v>
      </c>
      <c r="E7" s="75" t="s">
        <v>10</v>
      </c>
      <c r="F7" s="75" t="s">
        <v>10</v>
      </c>
      <c r="G7" s="75" t="s">
        <v>10</v>
      </c>
      <c r="H7" s="75" t="s">
        <v>10</v>
      </c>
      <c r="I7" s="75" t="s">
        <v>10</v>
      </c>
      <c r="J7" s="75"/>
      <c r="K7" s="75" t="s">
        <v>10</v>
      </c>
      <c r="L7" s="75"/>
      <c r="N7" s="154"/>
    </row>
    <row r="8" spans="1:14" s="27" customFormat="1" ht="56.25" customHeight="1">
      <c r="A8" s="27">
        <f>A7+1</f>
        <v>1</v>
      </c>
      <c r="B8" s="120" t="s">
        <v>589</v>
      </c>
      <c r="C8" s="90"/>
      <c r="D8" s="90"/>
      <c r="E8" s="90"/>
      <c r="F8" s="90"/>
      <c r="G8" s="91">
        <f>E8-F8</f>
        <v>0</v>
      </c>
      <c r="H8" s="91">
        <f>MIN(D8,G8)</f>
        <v>0</v>
      </c>
      <c r="I8" s="90"/>
      <c r="J8" s="92">
        <v>0.5</v>
      </c>
      <c r="K8" s="105">
        <f>H8/2</f>
        <v>0</v>
      </c>
      <c r="L8" s="185"/>
      <c r="M8" s="236"/>
      <c r="N8" s="151" t="str">
        <f>IFERROR(VLOOKUP(#REF!,【参考】算出区分!$C$2:$E$67,2,0),"")</f>
        <v/>
      </c>
    </row>
    <row r="9" spans="1:14" s="27" customFormat="1" ht="56.25" customHeight="1">
      <c r="A9" s="27">
        <f t="shared" ref="A9:A21" si="0">A8+1</f>
        <v>2</v>
      </c>
      <c r="B9" s="120" t="s">
        <v>590</v>
      </c>
      <c r="C9" s="90"/>
      <c r="D9" s="90"/>
      <c r="E9" s="90"/>
      <c r="F9" s="90"/>
      <c r="G9" s="91">
        <f t="shared" ref="G9:G21" si="1">E9-F9</f>
        <v>0</v>
      </c>
      <c r="H9" s="91">
        <f t="shared" ref="H9:H21" si="2">MIN(D9,G9)</f>
        <v>0</v>
      </c>
      <c r="I9" s="90"/>
      <c r="J9" s="92">
        <v>0.5</v>
      </c>
      <c r="K9" s="105">
        <f t="shared" ref="K9:K21" si="3">H9/2</f>
        <v>0</v>
      </c>
      <c r="L9" s="185"/>
      <c r="M9" s="236"/>
      <c r="N9" s="151" t="str">
        <f>IFERROR(VLOOKUP(#REF!,【参考】算出区分!$C$2:$E$67,2,0),"")</f>
        <v/>
      </c>
    </row>
    <row r="10" spans="1:14" s="27" customFormat="1" ht="56.25" customHeight="1">
      <c r="A10" s="27">
        <f t="shared" si="0"/>
        <v>3</v>
      </c>
      <c r="B10" s="120" t="s">
        <v>591</v>
      </c>
      <c r="C10" s="90"/>
      <c r="D10" s="90"/>
      <c r="E10" s="90"/>
      <c r="F10" s="90"/>
      <c r="G10" s="91">
        <f t="shared" si="1"/>
        <v>0</v>
      </c>
      <c r="H10" s="91">
        <f t="shared" si="2"/>
        <v>0</v>
      </c>
      <c r="I10" s="90"/>
      <c r="J10" s="92">
        <v>0.5</v>
      </c>
      <c r="K10" s="105">
        <f t="shared" si="3"/>
        <v>0</v>
      </c>
      <c r="L10" s="185"/>
      <c r="M10" s="236"/>
      <c r="N10" s="151" t="str">
        <f>IFERROR(VLOOKUP(#REF!,【参考】算出区分!$C$2:$E$67,2,0),"")</f>
        <v/>
      </c>
    </row>
    <row r="11" spans="1:14" s="27" customFormat="1" ht="56.25" customHeight="1">
      <c r="A11" s="27">
        <f t="shared" si="0"/>
        <v>4</v>
      </c>
      <c r="B11" s="120" t="s">
        <v>592</v>
      </c>
      <c r="C11" s="90"/>
      <c r="D11" s="90"/>
      <c r="E11" s="90"/>
      <c r="F11" s="90"/>
      <c r="G11" s="91">
        <f t="shared" si="1"/>
        <v>0</v>
      </c>
      <c r="H11" s="91">
        <f t="shared" si="2"/>
        <v>0</v>
      </c>
      <c r="I11" s="90"/>
      <c r="J11" s="92">
        <v>0.5</v>
      </c>
      <c r="K11" s="105">
        <f t="shared" si="3"/>
        <v>0</v>
      </c>
      <c r="L11" s="185"/>
      <c r="M11" s="236"/>
      <c r="N11" s="151" t="str">
        <f>IFERROR(VLOOKUP(#REF!,【参考】算出区分!$C$2:$E$67,2,0),"")</f>
        <v/>
      </c>
    </row>
    <row r="12" spans="1:14" s="27" customFormat="1" ht="56.25" customHeight="1">
      <c r="A12" s="27">
        <f t="shared" si="0"/>
        <v>5</v>
      </c>
      <c r="B12" s="120" t="s">
        <v>593</v>
      </c>
      <c r="C12" s="90"/>
      <c r="D12" s="90"/>
      <c r="E12" s="90"/>
      <c r="F12" s="90"/>
      <c r="G12" s="91">
        <f t="shared" si="1"/>
        <v>0</v>
      </c>
      <c r="H12" s="91">
        <f t="shared" si="2"/>
        <v>0</v>
      </c>
      <c r="I12" s="90"/>
      <c r="J12" s="92">
        <v>0.5</v>
      </c>
      <c r="K12" s="105">
        <f t="shared" si="3"/>
        <v>0</v>
      </c>
      <c r="L12" s="185"/>
      <c r="M12" s="236"/>
      <c r="N12" s="151" t="str">
        <f>IFERROR(VLOOKUP(#REF!,【参考】算出区分!$C$2:$E$67,2,0),"")</f>
        <v/>
      </c>
    </row>
    <row r="13" spans="1:14" s="27" customFormat="1" ht="56.25" customHeight="1">
      <c r="A13" s="27">
        <f t="shared" si="0"/>
        <v>6</v>
      </c>
      <c r="B13" s="120" t="s">
        <v>580</v>
      </c>
      <c r="C13" s="90"/>
      <c r="D13" s="90"/>
      <c r="E13" s="90"/>
      <c r="F13" s="90"/>
      <c r="G13" s="91">
        <f t="shared" si="1"/>
        <v>0</v>
      </c>
      <c r="H13" s="91">
        <f t="shared" si="2"/>
        <v>0</v>
      </c>
      <c r="I13" s="90"/>
      <c r="J13" s="92">
        <v>0.5</v>
      </c>
      <c r="K13" s="105">
        <f t="shared" si="3"/>
        <v>0</v>
      </c>
      <c r="L13" s="185"/>
      <c r="M13" s="236"/>
      <c r="N13" s="151" t="str">
        <f>IFERROR(VLOOKUP(#REF!,【参考】算出区分!$C$2:$E$67,2,0),"")</f>
        <v/>
      </c>
    </row>
    <row r="14" spans="1:14" s="27" customFormat="1" ht="56.25" customHeight="1">
      <c r="A14" s="27">
        <f t="shared" si="0"/>
        <v>7</v>
      </c>
      <c r="B14" s="120" t="s">
        <v>581</v>
      </c>
      <c r="C14" s="90"/>
      <c r="D14" s="90"/>
      <c r="E14" s="90"/>
      <c r="F14" s="90"/>
      <c r="G14" s="91">
        <f t="shared" si="1"/>
        <v>0</v>
      </c>
      <c r="H14" s="91">
        <f t="shared" si="2"/>
        <v>0</v>
      </c>
      <c r="I14" s="90"/>
      <c r="J14" s="92">
        <v>0.5</v>
      </c>
      <c r="K14" s="105">
        <f t="shared" si="3"/>
        <v>0</v>
      </c>
      <c r="L14" s="185"/>
      <c r="M14" s="236"/>
      <c r="N14" s="151" t="str">
        <f>IFERROR(VLOOKUP(#REF!,【参考】算出区分!$C$2:$E$67,2,0),"")</f>
        <v/>
      </c>
    </row>
    <row r="15" spans="1:14" s="27" customFormat="1" ht="56.25" customHeight="1">
      <c r="A15" s="27">
        <f t="shared" si="0"/>
        <v>8</v>
      </c>
      <c r="B15" s="120" t="s">
        <v>582</v>
      </c>
      <c r="C15" s="90"/>
      <c r="D15" s="90"/>
      <c r="E15" s="90"/>
      <c r="F15" s="90"/>
      <c r="G15" s="91">
        <f t="shared" si="1"/>
        <v>0</v>
      </c>
      <c r="H15" s="91">
        <f t="shared" si="2"/>
        <v>0</v>
      </c>
      <c r="I15" s="90"/>
      <c r="J15" s="92">
        <v>0.5</v>
      </c>
      <c r="K15" s="105">
        <f t="shared" si="3"/>
        <v>0</v>
      </c>
      <c r="L15" s="185"/>
      <c r="M15" s="236"/>
      <c r="N15" s="151" t="str">
        <f>IFERROR(VLOOKUP(#REF!,【参考】算出区分!$C$2:$E$67,2,0),"")</f>
        <v/>
      </c>
    </row>
    <row r="16" spans="1:14" s="27" customFormat="1" ht="56.25" customHeight="1">
      <c r="A16" s="27">
        <f t="shared" si="0"/>
        <v>9</v>
      </c>
      <c r="B16" s="120" t="s">
        <v>583</v>
      </c>
      <c r="C16" s="90"/>
      <c r="D16" s="90"/>
      <c r="E16" s="90"/>
      <c r="F16" s="90"/>
      <c r="G16" s="91">
        <f t="shared" si="1"/>
        <v>0</v>
      </c>
      <c r="H16" s="91">
        <f t="shared" si="2"/>
        <v>0</v>
      </c>
      <c r="I16" s="90"/>
      <c r="J16" s="92">
        <v>0.5</v>
      </c>
      <c r="K16" s="105">
        <f t="shared" si="3"/>
        <v>0</v>
      </c>
      <c r="L16" s="185"/>
      <c r="M16" s="236"/>
      <c r="N16" s="151" t="str">
        <f>IFERROR(VLOOKUP(#REF!,【参考】算出区分!$C$2:$E$67,2,0),"")</f>
        <v/>
      </c>
    </row>
    <row r="17" spans="1:14" s="27" customFormat="1" ht="56.25" customHeight="1">
      <c r="A17" s="27">
        <f t="shared" si="0"/>
        <v>10</v>
      </c>
      <c r="B17" s="120" t="s">
        <v>584</v>
      </c>
      <c r="C17" s="90"/>
      <c r="D17" s="90"/>
      <c r="E17" s="90"/>
      <c r="F17" s="90"/>
      <c r="G17" s="91">
        <f t="shared" si="1"/>
        <v>0</v>
      </c>
      <c r="H17" s="91">
        <f t="shared" si="2"/>
        <v>0</v>
      </c>
      <c r="I17" s="90"/>
      <c r="J17" s="92">
        <v>0.5</v>
      </c>
      <c r="K17" s="105">
        <f t="shared" si="3"/>
        <v>0</v>
      </c>
      <c r="L17" s="185"/>
      <c r="M17" s="236"/>
      <c r="N17" s="151" t="str">
        <f>IFERROR(VLOOKUP(#REF!,【参考】算出区分!$C$2:$E$67,2,0),"")</f>
        <v/>
      </c>
    </row>
    <row r="18" spans="1:14" s="27" customFormat="1" ht="56.25" customHeight="1">
      <c r="A18" s="27">
        <f t="shared" si="0"/>
        <v>11</v>
      </c>
      <c r="B18" s="120" t="s">
        <v>585</v>
      </c>
      <c r="C18" s="90"/>
      <c r="D18" s="90"/>
      <c r="E18" s="90"/>
      <c r="F18" s="90"/>
      <c r="G18" s="91">
        <f t="shared" si="1"/>
        <v>0</v>
      </c>
      <c r="H18" s="91">
        <f t="shared" si="2"/>
        <v>0</v>
      </c>
      <c r="I18" s="90"/>
      <c r="J18" s="92">
        <v>0.5</v>
      </c>
      <c r="K18" s="105">
        <f t="shared" si="3"/>
        <v>0</v>
      </c>
      <c r="L18" s="185"/>
      <c r="M18" s="236"/>
      <c r="N18" s="151" t="str">
        <f>IFERROR(VLOOKUP(#REF!,【参考】算出区分!$C$2:$E$67,2,0),"")</f>
        <v/>
      </c>
    </row>
    <row r="19" spans="1:14" s="27" customFormat="1" ht="56.25" customHeight="1">
      <c r="A19" s="27">
        <f t="shared" si="0"/>
        <v>12</v>
      </c>
      <c r="B19" s="120" t="s">
        <v>586</v>
      </c>
      <c r="C19" s="90"/>
      <c r="D19" s="90"/>
      <c r="E19" s="90"/>
      <c r="F19" s="90"/>
      <c r="G19" s="91">
        <f t="shared" si="1"/>
        <v>0</v>
      </c>
      <c r="H19" s="91">
        <f t="shared" si="2"/>
        <v>0</v>
      </c>
      <c r="I19" s="90"/>
      <c r="J19" s="92">
        <v>0.5</v>
      </c>
      <c r="K19" s="105">
        <f t="shared" si="3"/>
        <v>0</v>
      </c>
      <c r="L19" s="185"/>
      <c r="M19" s="236"/>
      <c r="N19" s="151" t="str">
        <f>IFERROR(VLOOKUP(#REF!,【参考】算出区分!$C$2:$E$67,2,0),"")</f>
        <v/>
      </c>
    </row>
    <row r="20" spans="1:14" s="27" customFormat="1" ht="56.25" customHeight="1">
      <c r="A20" s="27">
        <f t="shared" si="0"/>
        <v>13</v>
      </c>
      <c r="B20" s="120" t="s">
        <v>587</v>
      </c>
      <c r="C20" s="90"/>
      <c r="D20" s="90"/>
      <c r="E20" s="90"/>
      <c r="F20" s="90"/>
      <c r="G20" s="91">
        <f t="shared" si="1"/>
        <v>0</v>
      </c>
      <c r="H20" s="91">
        <f t="shared" si="2"/>
        <v>0</v>
      </c>
      <c r="I20" s="90"/>
      <c r="J20" s="92">
        <v>0.5</v>
      </c>
      <c r="K20" s="105">
        <f t="shared" si="3"/>
        <v>0</v>
      </c>
      <c r="L20" s="185"/>
      <c r="M20" s="236"/>
      <c r="N20" s="151" t="str">
        <f>IFERROR(VLOOKUP(#REF!,【参考】算出区分!$C$2:$E$67,2,0),"")</f>
        <v/>
      </c>
    </row>
    <row r="21" spans="1:14" s="27" customFormat="1" ht="56.25" customHeight="1">
      <c r="A21" s="27">
        <f t="shared" si="0"/>
        <v>14</v>
      </c>
      <c r="B21" s="120" t="s">
        <v>594</v>
      </c>
      <c r="C21" s="90"/>
      <c r="D21" s="90"/>
      <c r="E21" s="90"/>
      <c r="F21" s="90"/>
      <c r="G21" s="91">
        <f t="shared" si="1"/>
        <v>0</v>
      </c>
      <c r="H21" s="91">
        <f t="shared" si="2"/>
        <v>0</v>
      </c>
      <c r="I21" s="90"/>
      <c r="J21" s="92">
        <v>0.5</v>
      </c>
      <c r="K21" s="105">
        <f t="shared" si="3"/>
        <v>0</v>
      </c>
      <c r="L21" s="185"/>
      <c r="M21" s="236"/>
      <c r="N21" s="151" t="str">
        <f>IFERROR(VLOOKUP(#REF!,【参考】算出区分!$C$2:$E$67,2,0),"")</f>
        <v/>
      </c>
    </row>
    <row r="22" spans="1:14" s="27" customFormat="1" ht="19.5" customHeight="1">
      <c r="B22" s="96" t="s">
        <v>9</v>
      </c>
      <c r="C22" s="91"/>
      <c r="D22" s="91"/>
      <c r="E22" s="91"/>
      <c r="F22" s="91"/>
      <c r="G22" s="91"/>
      <c r="H22" s="91"/>
      <c r="I22" s="91"/>
      <c r="J22" s="116"/>
      <c r="K22" s="91">
        <f>SUM(K8:K21)</f>
        <v>0</v>
      </c>
      <c r="L22" s="235"/>
    </row>
    <row r="23" spans="1:14" ht="12.75" customHeight="1"/>
    <row r="24" spans="1:14" ht="12.75" customHeight="1">
      <c r="B24" s="45" t="s">
        <v>8</v>
      </c>
    </row>
    <row r="25" spans="1:14" ht="12.75" customHeight="1">
      <c r="B25" s="45"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8"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59" customWidth="1"/>
    <col min="2" max="6" width="24.44140625" style="259" customWidth="1"/>
    <col min="7" max="7" width="21.33203125" style="259" customWidth="1"/>
    <col min="8" max="11" width="13.33203125" style="259" customWidth="1"/>
    <col min="12" max="16384" width="8.88671875" style="259"/>
  </cols>
  <sheetData>
    <row r="1" spans="1:7" ht="13.2">
      <c r="A1"/>
    </row>
    <row r="2" spans="1:7" ht="13.2">
      <c r="A2" s="538" t="s">
        <v>646</v>
      </c>
      <c r="B2" s="538"/>
      <c r="C2" s="538"/>
      <c r="D2" s="538"/>
      <c r="E2" s="538"/>
      <c r="F2" s="538"/>
    </row>
    <row r="4" spans="1:7" ht="27" customHeight="1">
      <c r="A4" s="536" t="s">
        <v>581</v>
      </c>
      <c r="B4" s="257" t="s">
        <v>618</v>
      </c>
      <c r="C4" s="257" t="s">
        <v>624</v>
      </c>
      <c r="D4" s="258"/>
      <c r="E4" s="258"/>
      <c r="F4" s="258"/>
      <c r="G4" s="258"/>
    </row>
    <row r="5" spans="1:7" ht="27" customHeight="1">
      <c r="A5" s="537"/>
      <c r="B5" s="260"/>
      <c r="C5" s="260"/>
      <c r="D5" s="261"/>
      <c r="E5" s="261"/>
      <c r="F5" s="261"/>
    </row>
    <row r="6" spans="1:7" ht="27" customHeight="1">
      <c r="A6" s="536" t="s">
        <v>582</v>
      </c>
      <c r="B6" s="257" t="s">
        <v>618</v>
      </c>
      <c r="C6" s="257" t="s">
        <v>624</v>
      </c>
      <c r="D6" s="257" t="s">
        <v>626</v>
      </c>
      <c r="E6" s="257" t="s">
        <v>639</v>
      </c>
      <c r="F6" s="258"/>
      <c r="G6" s="258"/>
    </row>
    <row r="7" spans="1:7" ht="27" customHeight="1">
      <c r="A7" s="537"/>
      <c r="B7" s="260"/>
      <c r="C7" s="260"/>
      <c r="D7" s="260"/>
      <c r="E7" s="260"/>
      <c r="F7" s="261"/>
    </row>
    <row r="8" spans="1:7" ht="27" customHeight="1">
      <c r="A8" s="536" t="s">
        <v>583</v>
      </c>
      <c r="B8" s="257" t="s">
        <v>619</v>
      </c>
      <c r="C8" s="257" t="s">
        <v>620</v>
      </c>
      <c r="D8" s="257" t="s">
        <v>627</v>
      </c>
      <c r="E8" s="257" t="s">
        <v>621</v>
      </c>
      <c r="F8" s="257" t="s">
        <v>622</v>
      </c>
    </row>
    <row r="9" spans="1:7" ht="27" customHeight="1">
      <c r="A9" s="537"/>
      <c r="B9" s="262"/>
      <c r="C9" s="262"/>
      <c r="D9" s="262"/>
      <c r="E9" s="262"/>
      <c r="F9" s="262"/>
    </row>
    <row r="10" spans="1:7" ht="27" customHeight="1">
      <c r="A10" s="536" t="s">
        <v>584</v>
      </c>
      <c r="B10" s="263" t="s">
        <v>628</v>
      </c>
      <c r="C10" s="263" t="s">
        <v>629</v>
      </c>
      <c r="D10" s="263" t="s">
        <v>630</v>
      </c>
      <c r="E10" s="257" t="s">
        <v>631</v>
      </c>
      <c r="F10" s="261"/>
    </row>
    <row r="11" spans="1:7" ht="27" customHeight="1">
      <c r="A11" s="537"/>
      <c r="B11" s="262"/>
      <c r="C11" s="262"/>
      <c r="D11" s="262"/>
      <c r="E11" s="262"/>
      <c r="F11" s="261"/>
    </row>
    <row r="12" spans="1:7" ht="27" customHeight="1">
      <c r="A12" s="536" t="s">
        <v>585</v>
      </c>
      <c r="B12" s="257" t="s">
        <v>623</v>
      </c>
      <c r="C12" s="257" t="s">
        <v>624</v>
      </c>
      <c r="D12" s="257" t="s">
        <v>625</v>
      </c>
      <c r="E12" s="257" t="s">
        <v>626</v>
      </c>
      <c r="F12" s="261"/>
    </row>
    <row r="13" spans="1:7" ht="27" customHeight="1">
      <c r="A13" s="539"/>
      <c r="B13" s="262"/>
      <c r="C13" s="262"/>
      <c r="D13" s="262"/>
      <c r="E13" s="262"/>
      <c r="F13" s="261"/>
    </row>
    <row r="14" spans="1:7" ht="27" customHeight="1">
      <c r="A14" s="539"/>
      <c r="B14" s="257" t="s">
        <v>632</v>
      </c>
      <c r="C14" s="257" t="s">
        <v>633</v>
      </c>
      <c r="D14" s="264" t="s">
        <v>634</v>
      </c>
      <c r="E14" s="265"/>
      <c r="F14" s="261"/>
    </row>
    <row r="15" spans="1:7" ht="27" customHeight="1">
      <c r="A15" s="537"/>
      <c r="B15" s="266"/>
      <c r="C15" s="262"/>
      <c r="D15" s="262"/>
      <c r="E15" s="267"/>
      <c r="F15" s="261"/>
    </row>
    <row r="16" spans="1:7" ht="27" customHeight="1">
      <c r="A16" s="536" t="s">
        <v>586</v>
      </c>
      <c r="B16" s="257" t="s">
        <v>635</v>
      </c>
      <c r="C16" s="264" t="s">
        <v>636</v>
      </c>
      <c r="D16" s="264" t="s">
        <v>637</v>
      </c>
      <c r="E16" s="264" t="s">
        <v>638</v>
      </c>
      <c r="F16" s="261"/>
    </row>
    <row r="17" spans="1:6" ht="27" customHeight="1">
      <c r="A17" s="537"/>
      <c r="B17" s="262"/>
      <c r="C17" s="262"/>
      <c r="D17" s="262"/>
      <c r="E17" s="262"/>
      <c r="F17" s="261"/>
    </row>
    <row r="18" spans="1:6" ht="27" customHeight="1">
      <c r="A18" s="536" t="s">
        <v>587</v>
      </c>
      <c r="B18" s="257" t="s">
        <v>618</v>
      </c>
      <c r="C18" s="257" t="s">
        <v>640</v>
      </c>
      <c r="D18" s="257" t="s">
        <v>641</v>
      </c>
      <c r="E18" s="261"/>
      <c r="F18" s="261"/>
    </row>
    <row r="19" spans="1:6" ht="27" customHeight="1">
      <c r="A19" s="537"/>
      <c r="B19" s="262"/>
      <c r="C19" s="262"/>
      <c r="D19" s="262"/>
      <c r="E19" s="261"/>
      <c r="F19" s="261"/>
    </row>
    <row r="20" spans="1:6" ht="27" customHeight="1">
      <c r="A20" s="536" t="s">
        <v>588</v>
      </c>
      <c r="B20" s="263" t="s">
        <v>642</v>
      </c>
      <c r="C20" s="257" t="s">
        <v>644</v>
      </c>
      <c r="D20" s="257" t="s">
        <v>643</v>
      </c>
      <c r="E20" s="261"/>
      <c r="F20" s="261"/>
    </row>
    <row r="21" spans="1:6" ht="27" customHeight="1">
      <c r="A21" s="537"/>
      <c r="B21" s="262"/>
      <c r="C21" s="262"/>
      <c r="D21" s="262"/>
      <c r="E21" s="261"/>
      <c r="F21" s="261"/>
    </row>
    <row r="22" spans="1:6" ht="27" customHeight="1">
      <c r="A22" s="268"/>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21"/>
      <c r="H1" s="421"/>
    </row>
    <row r="2" spans="1:8" ht="12.75" customHeight="1">
      <c r="A2" s="59"/>
      <c r="B2" s="535" t="s">
        <v>184</v>
      </c>
      <c r="C2" s="535"/>
      <c r="D2" s="535"/>
      <c r="E2" s="535"/>
      <c r="G2" s="421"/>
      <c r="H2" s="421"/>
    </row>
    <row r="3" spans="1:8" ht="12.75" customHeight="1">
      <c r="G3" s="421"/>
      <c r="H3" s="421"/>
    </row>
    <row r="4" spans="1:8" ht="12.75" customHeight="1">
      <c r="E4" s="60" t="s">
        <v>199</v>
      </c>
      <c r="G4" s="421"/>
      <c r="H4" s="421"/>
    </row>
    <row r="5" spans="1:8" ht="12.75" customHeight="1">
      <c r="B5" s="45" t="s">
        <v>144</v>
      </c>
      <c r="G5" s="421"/>
      <c r="H5" s="421"/>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6"/>
    </row>
    <row r="22" spans="1:5" s="27" customFormat="1">
      <c r="A22" s="27">
        <f t="shared" si="0"/>
        <v>16</v>
      </c>
      <c r="B22" s="63"/>
      <c r="C22" s="63"/>
      <c r="D22" s="65"/>
      <c r="E22" s="66"/>
    </row>
    <row r="23" spans="1:5" s="27" customFormat="1">
      <c r="A23" s="27">
        <f t="shared" si="0"/>
        <v>17</v>
      </c>
      <c r="B23" s="63"/>
      <c r="C23" s="63"/>
      <c r="D23" s="65"/>
      <c r="E23" s="66"/>
    </row>
    <row r="24" spans="1:5" s="27" customFormat="1">
      <c r="A24" s="27">
        <f t="shared" si="0"/>
        <v>18</v>
      </c>
      <c r="B24" s="63"/>
      <c r="C24" s="63"/>
      <c r="D24" s="65"/>
      <c r="E24" s="66"/>
    </row>
    <row r="25" spans="1:5" s="27" customFormat="1">
      <c r="A25" s="27">
        <f t="shared" si="0"/>
        <v>19</v>
      </c>
      <c r="B25" s="63"/>
      <c r="C25" s="63"/>
      <c r="D25" s="65"/>
      <c r="E25" s="66"/>
    </row>
    <row r="26" spans="1:5" s="27" customFormat="1">
      <c r="A26" s="27">
        <f t="shared" si="0"/>
        <v>20</v>
      </c>
      <c r="B26" s="63"/>
      <c r="C26" s="63"/>
      <c r="D26" s="65"/>
      <c r="E26" s="66"/>
    </row>
    <row r="27" spans="1:5" s="27" customFormat="1">
      <c r="A27" s="27">
        <f t="shared" si="0"/>
        <v>21</v>
      </c>
      <c r="B27" s="63"/>
      <c r="C27" s="63"/>
      <c r="D27" s="65"/>
      <c r="E27" s="66"/>
    </row>
    <row r="28" spans="1:5" s="27" customFormat="1">
      <c r="A28" s="27">
        <f t="shared" si="0"/>
        <v>22</v>
      </c>
      <c r="B28" s="63"/>
      <c r="C28" s="63"/>
      <c r="D28" s="65"/>
      <c r="E28" s="66"/>
    </row>
    <row r="29" spans="1:5" s="27" customFormat="1">
      <c r="A29" s="27">
        <f t="shared" si="0"/>
        <v>23</v>
      </c>
      <c r="B29" s="63"/>
      <c r="C29" s="63"/>
      <c r="D29" s="65"/>
      <c r="E29" s="66"/>
    </row>
    <row r="30" spans="1:5" s="27" customFormat="1">
      <c r="A30" s="27">
        <f t="shared" si="0"/>
        <v>24</v>
      </c>
      <c r="B30" s="63"/>
      <c r="C30" s="63"/>
      <c r="D30" s="65"/>
      <c r="E30" s="66"/>
    </row>
    <row r="31" spans="1:5" s="27" customFormat="1">
      <c r="A31" s="27">
        <f t="shared" si="0"/>
        <v>25</v>
      </c>
      <c r="B31" s="63"/>
      <c r="C31" s="63"/>
      <c r="D31" s="65"/>
      <c r="E31" s="6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1" bestFit="1" customWidth="1"/>
    <col min="22" max="22" width="16.33203125" style="45" customWidth="1"/>
    <col min="23" max="16384" width="12.6640625" style="45"/>
  </cols>
  <sheetData>
    <row r="1" spans="1:21" ht="12.75" customHeight="1">
      <c r="B1" s="45" t="s">
        <v>147</v>
      </c>
    </row>
    <row r="2" spans="1:21" ht="12.75" customHeight="1">
      <c r="B2" s="541" t="s">
        <v>163</v>
      </c>
      <c r="C2" s="541"/>
      <c r="D2" s="541"/>
      <c r="E2" s="541"/>
      <c r="F2" s="541"/>
      <c r="G2" s="541"/>
      <c r="H2" s="541"/>
      <c r="I2" s="541"/>
      <c r="J2" s="541"/>
      <c r="K2" s="541"/>
      <c r="L2" s="541"/>
      <c r="M2" s="541"/>
      <c r="N2" s="541"/>
      <c r="O2" s="541"/>
      <c r="P2" s="541"/>
      <c r="Q2" s="541"/>
      <c r="T2" s="252"/>
      <c r="U2" s="252"/>
    </row>
    <row r="3" spans="1:21" ht="12.75" customHeight="1">
      <c r="O3" s="540" t="str">
        <f>'（別紙1）'!E4</f>
        <v>（事業者名）</v>
      </c>
      <c r="P3" s="540"/>
      <c r="Q3" s="540"/>
      <c r="T3" s="252"/>
      <c r="U3" s="252"/>
    </row>
    <row r="4" spans="1:21" ht="12.75" customHeight="1">
      <c r="T4" s="252"/>
      <c r="U4" s="252"/>
    </row>
    <row r="5" spans="1:21" ht="84">
      <c r="B5" s="67" t="s">
        <v>3</v>
      </c>
      <c r="C5" s="67" t="s">
        <v>0</v>
      </c>
      <c r="D5" s="68" t="s">
        <v>124</v>
      </c>
      <c r="E5" s="68" t="s">
        <v>125</v>
      </c>
      <c r="F5" s="68" t="s">
        <v>126</v>
      </c>
      <c r="G5" s="68" t="s">
        <v>127</v>
      </c>
      <c r="H5" s="69" t="s">
        <v>158</v>
      </c>
      <c r="I5" s="67" t="s">
        <v>14</v>
      </c>
      <c r="J5" s="68" t="s">
        <v>128</v>
      </c>
      <c r="K5" s="68" t="s">
        <v>159</v>
      </c>
      <c r="L5" s="69" t="s">
        <v>157</v>
      </c>
      <c r="M5" s="68" t="s">
        <v>156</v>
      </c>
      <c r="N5" s="67" t="s">
        <v>129</v>
      </c>
      <c r="O5" s="69" t="s">
        <v>130</v>
      </c>
      <c r="P5" s="69" t="s">
        <v>160</v>
      </c>
      <c r="Q5" s="67" t="s">
        <v>13</v>
      </c>
      <c r="S5" s="141"/>
      <c r="T5" s="252"/>
      <c r="U5" s="252"/>
    </row>
    <row r="6" spans="1:21">
      <c r="B6" s="70"/>
      <c r="C6" s="70"/>
      <c r="D6" s="71"/>
      <c r="E6" s="71"/>
      <c r="F6" s="72" t="s">
        <v>25</v>
      </c>
      <c r="G6" s="72" t="s">
        <v>26</v>
      </c>
      <c r="H6" s="72" t="s">
        <v>12</v>
      </c>
      <c r="I6" s="72" t="s">
        <v>11</v>
      </c>
      <c r="J6" s="72" t="s">
        <v>27</v>
      </c>
      <c r="K6" s="72" t="s">
        <v>132</v>
      </c>
      <c r="L6" s="72" t="s">
        <v>133</v>
      </c>
      <c r="M6" s="72" t="s">
        <v>134</v>
      </c>
      <c r="N6" s="106" t="s">
        <v>135</v>
      </c>
      <c r="O6" s="106" t="s">
        <v>136</v>
      </c>
      <c r="P6" s="106" t="s">
        <v>137</v>
      </c>
      <c r="Q6" s="70"/>
    </row>
    <row r="7" spans="1:21">
      <c r="A7" s="238">
        <v>0</v>
      </c>
      <c r="B7" s="73"/>
      <c r="C7" s="73"/>
      <c r="D7" s="74"/>
      <c r="E7" s="74"/>
      <c r="F7" s="75" t="s">
        <v>10</v>
      </c>
      <c r="G7" s="75" t="s">
        <v>10</v>
      </c>
      <c r="H7" s="75" t="s">
        <v>10</v>
      </c>
      <c r="I7" s="75" t="s">
        <v>10</v>
      </c>
      <c r="J7" s="75" t="s">
        <v>10</v>
      </c>
      <c r="K7" s="75"/>
      <c r="L7" s="75" t="s">
        <v>10</v>
      </c>
      <c r="M7" s="75"/>
      <c r="N7" s="75" t="s">
        <v>10</v>
      </c>
      <c r="O7" s="75"/>
      <c r="P7" s="75" t="s">
        <v>10</v>
      </c>
      <c r="Q7" s="75"/>
      <c r="S7" s="154"/>
      <c r="T7" s="253" t="s">
        <v>372</v>
      </c>
      <c r="U7" s="254" t="s">
        <v>411</v>
      </c>
    </row>
    <row r="8" spans="1:21" s="27" customFormat="1">
      <c r="A8" s="27">
        <f>A7+1</f>
        <v>1</v>
      </c>
      <c r="B8" s="120">
        <f>'（別紙1）'!B7</f>
        <v>0</v>
      </c>
      <c r="C8" s="120">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5"/>
      <c r="S8" s="151" t="str">
        <f>IFERROR(VLOOKUP($C8,【参考】算出区分!$C$2:$E$67,2,0),"")</f>
        <v/>
      </c>
      <c r="T8" s="151"/>
      <c r="U8" s="155" t="str">
        <f>IFERROR(VLOOKUP($S8&amp;$T8,【参考】算出区分!$G$2:$I$68,3,0),"")</f>
        <v/>
      </c>
    </row>
    <row r="9" spans="1:21" s="27" customFormat="1">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1"/>
      <c r="S9" s="151" t="str">
        <f>IFERROR(VLOOKUP($C9,【参考】算出区分!$C$2:$E$67,2,0),"")</f>
        <v/>
      </c>
      <c r="T9" s="151"/>
      <c r="U9" s="155" t="str">
        <f>IFERROR(VLOOKUP($S9&amp;$T9,【参考】算出区分!$G$2:$I$68,3,0),"")</f>
        <v/>
      </c>
    </row>
    <row r="10" spans="1:21" s="27" customFormat="1">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1"/>
      <c r="S10" s="151" t="str">
        <f>IFERROR(VLOOKUP($C10,【参考】算出区分!$C$2:$E$67,2,0),"")</f>
        <v/>
      </c>
      <c r="T10" s="151"/>
      <c r="U10" s="155" t="str">
        <f>IFERROR(VLOOKUP($S10&amp;$T10,【参考】算出区分!$G$2:$I$68,3,0),"")</f>
        <v/>
      </c>
    </row>
    <row r="11" spans="1:21" s="27" customFormat="1">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1"/>
      <c r="S11" s="151" t="str">
        <f>IFERROR(VLOOKUP($C11,【参考】算出区分!$C$2:$E$67,2,0),"")</f>
        <v/>
      </c>
      <c r="T11" s="151"/>
      <c r="U11" s="155" t="str">
        <f>IFERROR(VLOOKUP($S11&amp;$T11,【参考】算出区分!$G$2:$I$68,3,0),"")</f>
        <v/>
      </c>
    </row>
    <row r="12" spans="1:21" s="27" customFormat="1">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1"/>
      <c r="S12" s="151" t="str">
        <f>IFERROR(VLOOKUP($C12,【参考】算出区分!$C$2:$E$67,2,0),"")</f>
        <v/>
      </c>
      <c r="T12" s="151"/>
      <c r="U12" s="155" t="str">
        <f>IFERROR(VLOOKUP($S12&amp;$T12,【参考】算出区分!$G$2:$I$68,3,0),"")</f>
        <v/>
      </c>
    </row>
    <row r="13" spans="1:21" s="27" customFormat="1">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1"/>
      <c r="S13" s="151" t="str">
        <f>IFERROR(VLOOKUP($C13,【参考】算出区分!$C$2:$E$67,2,0),"")</f>
        <v/>
      </c>
      <c r="T13" s="151"/>
      <c r="U13" s="155" t="str">
        <f>IFERROR(VLOOKUP($S13&amp;$T13,【参考】算出区分!$G$2:$I$68,3,0),"")</f>
        <v/>
      </c>
    </row>
    <row r="14" spans="1:21" s="27" customFormat="1">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1"/>
      <c r="S14" s="151" t="str">
        <f>IFERROR(VLOOKUP($C14,【参考】算出区分!$C$2:$E$67,2,0),"")</f>
        <v/>
      </c>
      <c r="T14" s="151"/>
      <c r="U14" s="155" t="str">
        <f>IFERROR(VLOOKUP($S14&amp;$T14,【参考】算出区分!$G$2:$I$68,3,0),"")</f>
        <v/>
      </c>
    </row>
    <row r="15" spans="1:21" s="27" customFormat="1">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1"/>
      <c r="S15" s="151" t="str">
        <f>IFERROR(VLOOKUP($C15,【参考】算出区分!$C$2:$E$67,2,0),"")</f>
        <v/>
      </c>
      <c r="T15" s="151"/>
      <c r="U15" s="155" t="str">
        <f>IFERROR(VLOOKUP($S15&amp;$T15,【参考】算出区分!$G$2:$I$68,3,0),"")</f>
        <v/>
      </c>
    </row>
    <row r="16" spans="1:21" s="27" customFormat="1">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1"/>
      <c r="S16" s="151" t="str">
        <f>IFERROR(VLOOKUP($C16,【参考】算出区分!$C$2:$E$67,2,0),"")</f>
        <v/>
      </c>
      <c r="T16" s="151"/>
      <c r="U16" s="155" t="str">
        <f>IFERROR(VLOOKUP($S16&amp;$T16,【参考】算出区分!$G$2:$I$68,3,0),"")</f>
        <v/>
      </c>
    </row>
    <row r="17" spans="1:21" s="27" customFormat="1">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1"/>
      <c r="S17" s="151" t="str">
        <f>IFERROR(VLOOKUP($C17,【参考】算出区分!$C$2:$E$67,2,0),"")</f>
        <v/>
      </c>
      <c r="T17" s="151"/>
      <c r="U17" s="155" t="str">
        <f>IFERROR(VLOOKUP($S17&amp;$T17,【参考】算出区分!$G$2:$I$68,3,0),"")</f>
        <v/>
      </c>
    </row>
    <row r="18" spans="1:21" s="27" customFormat="1">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1"/>
      <c r="S18" s="151" t="str">
        <f>IFERROR(VLOOKUP($C18,【参考】算出区分!$C$2:$E$67,2,0),"")</f>
        <v/>
      </c>
      <c r="T18" s="151"/>
      <c r="U18" s="155" t="str">
        <f>IFERROR(VLOOKUP($S18&amp;$T18,【参考】算出区分!$G$2:$I$68,3,0),"")</f>
        <v/>
      </c>
    </row>
    <row r="19" spans="1:21" s="27" customFormat="1">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1"/>
      <c r="S19" s="151" t="str">
        <f>IFERROR(VLOOKUP($C19,【参考】算出区分!$C$2:$E$67,2,0),"")</f>
        <v/>
      </c>
      <c r="T19" s="151"/>
      <c r="U19" s="155" t="str">
        <f>IFERROR(VLOOKUP($S19&amp;$T19,【参考】算出区分!$G$2:$I$68,3,0),"")</f>
        <v/>
      </c>
    </row>
    <row r="20" spans="1:21" s="27" customFormat="1">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1"/>
      <c r="S20" s="151" t="str">
        <f>IFERROR(VLOOKUP($C20,【参考】算出区分!$C$2:$E$67,2,0),"")</f>
        <v/>
      </c>
      <c r="T20" s="151"/>
      <c r="U20" s="155" t="str">
        <f>IFERROR(VLOOKUP($S20&amp;$T20,【参考】算出区分!$G$2:$I$68,3,0),"")</f>
        <v/>
      </c>
    </row>
    <row r="21" spans="1:21" s="27" customFormat="1">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1"/>
      <c r="S21" s="151" t="str">
        <f>IFERROR(VLOOKUP($C21,【参考】算出区分!$C$2:$E$67,2,0),"")</f>
        <v/>
      </c>
      <c r="T21" s="151"/>
      <c r="U21" s="155" t="str">
        <f>IFERROR(VLOOKUP($S21&amp;$T21,【参考】算出区分!$G$2:$I$68,3,0),"")</f>
        <v/>
      </c>
    </row>
    <row r="22" spans="1:21" s="27" customFormat="1">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1"/>
      <c r="S22" s="151" t="str">
        <f>IFERROR(VLOOKUP($C22,【参考】算出区分!$C$2:$E$67,2,0),"")</f>
        <v/>
      </c>
      <c r="T22" s="151"/>
      <c r="U22" s="155" t="str">
        <f>IFERROR(VLOOKUP($S22&amp;$T22,【参考】算出区分!$G$2:$I$68,3,0),"")</f>
        <v/>
      </c>
    </row>
    <row r="23" spans="1:21" s="27" customFormat="1">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1"/>
      <c r="S23" s="151" t="str">
        <f>IFERROR(VLOOKUP($C23,【参考】算出区分!$C$2:$E$67,2,0),"")</f>
        <v/>
      </c>
      <c r="T23" s="151"/>
      <c r="U23" s="155" t="str">
        <f>IFERROR(VLOOKUP($S23&amp;$T23,【参考】算出区分!$G$2:$I$68,3,0),"")</f>
        <v/>
      </c>
    </row>
    <row r="24" spans="1:21" s="27" customFormat="1">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1"/>
      <c r="S24" s="151" t="str">
        <f>IFERROR(VLOOKUP($C24,【参考】算出区分!$C$2:$E$67,2,0),"")</f>
        <v/>
      </c>
      <c r="T24" s="151"/>
      <c r="U24" s="155" t="str">
        <f>IFERROR(VLOOKUP($S24&amp;$T24,【参考】算出区分!$G$2:$I$68,3,0),"")</f>
        <v/>
      </c>
    </row>
    <row r="25" spans="1:21" s="27" customFormat="1">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1"/>
      <c r="S25" s="151" t="str">
        <f>IFERROR(VLOOKUP($C25,【参考】算出区分!$C$2:$E$67,2,0),"")</f>
        <v/>
      </c>
      <c r="T25" s="151"/>
      <c r="U25" s="155" t="str">
        <f>IFERROR(VLOOKUP($S25&amp;$T25,【参考】算出区分!$G$2:$I$68,3,0),"")</f>
        <v/>
      </c>
    </row>
    <row r="26" spans="1:21" s="27" customFormat="1">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1"/>
      <c r="S26" s="151" t="str">
        <f>IFERROR(VLOOKUP($C26,【参考】算出区分!$C$2:$E$67,2,0),"")</f>
        <v/>
      </c>
      <c r="T26" s="151"/>
      <c r="U26" s="155" t="str">
        <f>IFERROR(VLOOKUP($S26&amp;$T26,【参考】算出区分!$G$2:$I$68,3,0),"")</f>
        <v/>
      </c>
    </row>
    <row r="27" spans="1:21" s="27" customFormat="1">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1"/>
      <c r="S27" s="151" t="str">
        <f>IFERROR(VLOOKUP($C27,【参考】算出区分!$C$2:$E$67,2,0),"")</f>
        <v/>
      </c>
      <c r="T27" s="151"/>
      <c r="U27" s="155" t="str">
        <f>IFERROR(VLOOKUP($S27&amp;$T27,【参考】算出区分!$G$2:$I$68,3,0),"")</f>
        <v/>
      </c>
    </row>
    <row r="28" spans="1:21" s="27" customFormat="1">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1"/>
      <c r="S28" s="151" t="str">
        <f>IFERROR(VLOOKUP($C28,【参考】算出区分!$C$2:$E$67,2,0),"")</f>
        <v/>
      </c>
      <c r="T28" s="151"/>
      <c r="U28" s="155" t="str">
        <f>IFERROR(VLOOKUP($S28&amp;$T28,【参考】算出区分!$G$2:$I$68,3,0),"")</f>
        <v/>
      </c>
    </row>
    <row r="29" spans="1:21" s="27" customFormat="1">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1"/>
      <c r="S29" s="151" t="str">
        <f>IFERROR(VLOOKUP($C29,【参考】算出区分!$C$2:$E$67,2,0),"")</f>
        <v/>
      </c>
      <c r="T29" s="151"/>
      <c r="U29" s="155" t="str">
        <f>IFERROR(VLOOKUP($S29&amp;$T29,【参考】算出区分!$G$2:$I$68,3,0),"")</f>
        <v/>
      </c>
    </row>
    <row r="30" spans="1:21" s="27" customFormat="1">
      <c r="A30" s="27">
        <f t="shared" si="3"/>
        <v>23</v>
      </c>
      <c r="B30" s="78">
        <f>'（別紙1）'!B29</f>
        <v>0</v>
      </c>
      <c r="C30" s="78">
        <f>'（別紙1）'!C29</f>
        <v>0</v>
      </c>
      <c r="D30" s="228">
        <f>'（別紙1）'!D29</f>
        <v>0</v>
      </c>
      <c r="E30" s="229"/>
      <c r="F30" s="94"/>
      <c r="G30" s="94"/>
      <c r="H30" s="94"/>
      <c r="I30" s="186" t="str">
        <f t="shared" si="1"/>
        <v/>
      </c>
      <c r="J30" s="94"/>
      <c r="K30" s="239"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40" t="str">
        <f t="shared" si="2"/>
        <v/>
      </c>
      <c r="O30" s="241">
        <f t="shared" si="0"/>
        <v>0</v>
      </c>
      <c r="P30" s="94"/>
      <c r="Q30" s="231"/>
      <c r="S30" s="151" t="str">
        <f>IFERROR(VLOOKUP($C30,【参考】算出区分!$C$2:$E$67,2,0),"")</f>
        <v/>
      </c>
      <c r="T30" s="151"/>
      <c r="U30" s="155" t="str">
        <f>IFERROR(VLOOKUP($S30&amp;$T30,【参考】算出区分!$G$2:$I$68,3,0),"")</f>
        <v/>
      </c>
    </row>
    <row r="31" spans="1:21" s="27" customFormat="1">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1"/>
      <c r="S31" s="151" t="str">
        <f>IFERROR(VLOOKUP($C31,【参考】算出区分!$C$2:$E$67,2,0),"")</f>
        <v/>
      </c>
      <c r="T31" s="151"/>
      <c r="U31" s="155" t="str">
        <f>IFERROR(VLOOKUP($S31&amp;$T31,【参考】算出区分!$G$2:$I$68,3,0),"")</f>
        <v/>
      </c>
    </row>
    <row r="32" spans="1:21" s="27" customFormat="1" ht="12.6" thickBot="1">
      <c r="A32" s="27">
        <f t="shared" si="3"/>
        <v>25</v>
      </c>
      <c r="B32" s="80">
        <f>'（別紙1）'!B31</f>
        <v>0</v>
      </c>
      <c r="C32" s="80">
        <f>'（別紙1）'!C31</f>
        <v>0</v>
      </c>
      <c r="D32" s="232">
        <f>'（別紙1）'!D31</f>
        <v>0</v>
      </c>
      <c r="E32" s="233"/>
      <c r="F32" s="189"/>
      <c r="G32" s="189"/>
      <c r="H32" s="189"/>
      <c r="I32" s="187" t="str">
        <f t="shared" si="1"/>
        <v/>
      </c>
      <c r="J32" s="189"/>
      <c r="K32" s="242" t="str">
        <f>IFERROR(IF(OR(U32="h1",U32="h2",U32="i",U32="j"),VLOOKUP(C32,補助率・係数!$B$3:$F$65537,4,0),"_"),"")</f>
        <v>_</v>
      </c>
      <c r="L32" s="189"/>
      <c r="M32" s="242" t="str">
        <f>IFERROR(IF(T32="","",IF(AND(ISNUMBER(K32),K32&lt;&gt;0),VLOOKUP(C32,補助率・係数!$B$3:$F$65537,5,FALSE),IF(OR(C32="周産期医療対策事業",C32="ＮＩＣＵ等長期入院児支援事業"),VLOOKUP(E32,補助率・係数!$C$3:$D$65537,2,FALSE),VLOOKUP(C32,補助率・係数!$B$3:$D$65537,3,FALSE)))),"")</f>
        <v/>
      </c>
      <c r="N32" s="243" t="str">
        <f t="shared" si="2"/>
        <v/>
      </c>
      <c r="O32" s="244">
        <f t="shared" si="0"/>
        <v>0</v>
      </c>
      <c r="P32" s="95"/>
      <c r="Q32" s="188"/>
      <c r="S32" s="151" t="str">
        <f>IFERROR(VLOOKUP($C32,【参考】算出区分!$C$2:$E$67,2,0),"")</f>
        <v/>
      </c>
      <c r="T32" s="151"/>
      <c r="U32" s="155" t="str">
        <f>IFERROR(VLOOKUP($S32&amp;$T32,【参考】算出区分!$G$2:$I$68,3,0),"")</f>
        <v/>
      </c>
    </row>
    <row r="33" spans="2:21" ht="12.75" customHeight="1" thickTop="1">
      <c r="B33" s="70" t="s">
        <v>9</v>
      </c>
      <c r="C33" s="117"/>
      <c r="D33" s="97"/>
      <c r="E33" s="97"/>
      <c r="F33" s="77"/>
      <c r="G33" s="77"/>
      <c r="H33" s="77"/>
      <c r="I33" s="77"/>
      <c r="J33" s="77"/>
      <c r="K33" s="77"/>
      <c r="L33" s="77"/>
      <c r="M33" s="118"/>
      <c r="N33" s="77">
        <f>SUM(N8:N32)</f>
        <v>0</v>
      </c>
      <c r="O33" s="99"/>
      <c r="P33" s="77">
        <f>SUM(P8:P32)</f>
        <v>0</v>
      </c>
      <c r="Q33" s="88"/>
      <c r="S33" s="27"/>
      <c r="T33" s="27"/>
      <c r="U33" s="156"/>
    </row>
    <row r="34" spans="2:21" ht="12.75" customHeight="1"/>
    <row r="35" spans="2:21" ht="12.75" customHeight="1">
      <c r="B35" s="45" t="s">
        <v>8</v>
      </c>
    </row>
    <row r="36" spans="2:21" ht="12.75" customHeight="1">
      <c r="B36" s="45" t="s">
        <v>198</v>
      </c>
    </row>
    <row r="37" spans="2:21" ht="12.75" customHeight="1">
      <c r="B37" s="45" t="s">
        <v>471</v>
      </c>
    </row>
    <row r="38" spans="2:21" ht="12.75" customHeight="1"/>
    <row r="39" spans="2:21" ht="12.75" customHeight="1"/>
    <row r="40" spans="2:21" ht="12.75" customHeight="1"/>
    <row r="41" spans="2:21" ht="12.75" customHeight="1">
      <c r="B41" s="100" t="s">
        <v>55</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c r="B42" s="100" t="s">
        <v>56</v>
      </c>
      <c r="C42" s="101"/>
      <c r="D42" s="83"/>
      <c r="E42" s="83"/>
      <c r="F42" s="83"/>
      <c r="G42" s="83"/>
      <c r="H42" s="83"/>
      <c r="I42" s="83"/>
      <c r="J42" s="83"/>
      <c r="K42" s="83"/>
      <c r="L42" s="83"/>
      <c r="M42" s="83"/>
      <c r="N42" s="83">
        <f t="shared" si="4"/>
        <v>0</v>
      </c>
      <c r="O42" s="83"/>
      <c r="P42" s="83">
        <f t="shared" si="5"/>
        <v>0</v>
      </c>
      <c r="Q42" s="83"/>
    </row>
    <row r="43" spans="2:21" ht="12.75" customHeight="1">
      <c r="B43" s="100" t="s">
        <v>57</v>
      </c>
      <c r="C43" s="101"/>
      <c r="D43" s="83"/>
      <c r="E43" s="83"/>
      <c r="F43" s="83"/>
      <c r="G43" s="83"/>
      <c r="H43" s="83"/>
      <c r="I43" s="83"/>
      <c r="J43" s="83"/>
      <c r="K43" s="83"/>
      <c r="L43" s="83"/>
      <c r="M43" s="83"/>
      <c r="N43" s="83">
        <f t="shared" si="4"/>
        <v>0</v>
      </c>
      <c r="O43" s="83"/>
      <c r="P43" s="83">
        <f t="shared" si="5"/>
        <v>0</v>
      </c>
      <c r="Q43" s="83"/>
    </row>
    <row r="44" spans="2:21" ht="12.75" customHeight="1">
      <c r="B44" s="100" t="s">
        <v>58</v>
      </c>
      <c r="C44" s="101"/>
      <c r="D44" s="83"/>
      <c r="E44" s="83"/>
      <c r="F44" s="83"/>
      <c r="G44" s="83"/>
      <c r="H44" s="83"/>
      <c r="I44" s="83"/>
      <c r="J44" s="83"/>
      <c r="K44" s="83"/>
      <c r="L44" s="83"/>
      <c r="M44" s="83"/>
      <c r="N44" s="83">
        <f t="shared" si="4"/>
        <v>0</v>
      </c>
      <c r="O44" s="83"/>
      <c r="P44" s="83">
        <f t="shared" si="5"/>
        <v>0</v>
      </c>
      <c r="Q44" s="83"/>
    </row>
    <row r="45" spans="2:21" ht="12.75" customHeight="1">
      <c r="B45" s="100" t="s">
        <v>207</v>
      </c>
      <c r="C45" s="101"/>
      <c r="D45" s="83"/>
      <c r="E45" s="83"/>
      <c r="F45" s="83"/>
      <c r="G45" s="83"/>
      <c r="H45" s="83"/>
      <c r="I45" s="83"/>
      <c r="J45" s="83"/>
      <c r="K45" s="83"/>
      <c r="L45" s="83"/>
      <c r="M45" s="83"/>
      <c r="N45" s="83">
        <f t="shared" si="4"/>
        <v>0</v>
      </c>
      <c r="O45" s="83"/>
      <c r="P45" s="83">
        <f t="shared" si="5"/>
        <v>0</v>
      </c>
      <c r="Q45" s="83"/>
    </row>
    <row r="46" spans="2:21" ht="12.75" customHeight="1">
      <c r="B46" s="100" t="s">
        <v>60</v>
      </c>
      <c r="C46" s="101"/>
      <c r="D46" s="83"/>
      <c r="E46" s="83"/>
      <c r="F46" s="83"/>
      <c r="G46" s="83"/>
      <c r="H46" s="83"/>
      <c r="I46" s="83"/>
      <c r="J46" s="83"/>
      <c r="K46" s="83"/>
      <c r="L46" s="83"/>
      <c r="M46" s="83"/>
      <c r="N46" s="83">
        <f t="shared" si="4"/>
        <v>0</v>
      </c>
      <c r="O46" s="83"/>
      <c r="P46" s="83">
        <f t="shared" si="5"/>
        <v>0</v>
      </c>
      <c r="Q46" s="83"/>
    </row>
    <row r="47" spans="2:21" ht="12.75" customHeight="1">
      <c r="B47" s="111" t="s">
        <v>61</v>
      </c>
      <c r="C47" s="74"/>
      <c r="D47" s="110"/>
      <c r="E47" s="110"/>
      <c r="F47" s="110"/>
      <c r="G47" s="110"/>
      <c r="H47" s="110"/>
      <c r="I47" s="110"/>
      <c r="J47" s="110"/>
      <c r="K47" s="110"/>
      <c r="L47" s="110"/>
      <c r="M47" s="110"/>
      <c r="N47" s="110">
        <f t="shared" si="4"/>
        <v>0</v>
      </c>
      <c r="O47" s="110"/>
      <c r="P47" s="110">
        <f t="shared" si="5"/>
        <v>0</v>
      </c>
      <c r="Q47" s="110"/>
    </row>
    <row r="48" spans="2:21" ht="12.75" customHeight="1" thickBot="1">
      <c r="B48" s="84" t="s">
        <v>194</v>
      </c>
      <c r="C48" s="85"/>
      <c r="D48" s="86"/>
      <c r="E48" s="86"/>
      <c r="F48" s="86"/>
      <c r="G48" s="86"/>
      <c r="H48" s="86"/>
      <c r="I48" s="86"/>
      <c r="J48" s="86"/>
      <c r="K48" s="86"/>
      <c r="L48" s="86"/>
      <c r="M48" s="86"/>
      <c r="N48" s="86">
        <f t="shared" si="4"/>
        <v>0</v>
      </c>
      <c r="O48" s="86"/>
      <c r="P48" s="102">
        <f t="shared" si="5"/>
        <v>0</v>
      </c>
      <c r="Q48" s="102"/>
    </row>
    <row r="49" spans="2:17" ht="12.75" customHeight="1" thickTop="1">
      <c r="B49" s="103" t="s">
        <v>9</v>
      </c>
      <c r="C49" s="97"/>
      <c r="D49" s="89"/>
      <c r="E49" s="89"/>
      <c r="F49" s="89"/>
      <c r="G49" s="89"/>
      <c r="H49" s="89"/>
      <c r="I49" s="89"/>
      <c r="J49" s="89"/>
      <c r="K49" s="89"/>
      <c r="L49" s="89"/>
      <c r="M49" s="89"/>
      <c r="N49" s="89">
        <f>SUM(N41:N48)</f>
        <v>0</v>
      </c>
      <c r="O49" s="89"/>
      <c r="P49" s="89">
        <f>SUM(P41:P48)</f>
        <v>0</v>
      </c>
      <c r="Q49" s="89"/>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0"/>
  </cols>
  <sheetData>
    <row r="1" spans="1:9" ht="18" customHeight="1">
      <c r="A1" s="20" t="s">
        <v>139</v>
      </c>
    </row>
    <row r="3" spans="1:9" ht="18" customHeight="1">
      <c r="H3" s="21"/>
      <c r="I3" s="22" t="s">
        <v>4</v>
      </c>
    </row>
    <row r="4" spans="1:9" ht="18" customHeight="1">
      <c r="H4" s="21"/>
      <c r="I4" s="22" t="s">
        <v>5</v>
      </c>
    </row>
    <row r="7" spans="1:9" ht="18" customHeight="1">
      <c r="A7" s="20" t="s">
        <v>6</v>
      </c>
    </row>
    <row r="11" spans="1:9" ht="18" customHeight="1">
      <c r="F11" s="545" t="s">
        <v>205</v>
      </c>
      <c r="G11" s="545"/>
      <c r="H11" s="545"/>
      <c r="I11" s="20" t="s">
        <v>204</v>
      </c>
    </row>
    <row r="16" spans="1:9" ht="18" customHeight="1">
      <c r="A16" s="543" t="s">
        <v>200</v>
      </c>
      <c r="B16" s="543"/>
      <c r="C16" s="543"/>
      <c r="D16" s="543"/>
      <c r="E16" s="543"/>
      <c r="F16" s="543"/>
      <c r="G16" s="543"/>
      <c r="H16" s="543"/>
      <c r="I16" s="543"/>
    </row>
    <row r="19" spans="1:9" ht="18" customHeight="1">
      <c r="A19" s="542" t="s">
        <v>145</v>
      </c>
      <c r="B19" s="542"/>
      <c r="C19" s="542"/>
      <c r="D19" s="542"/>
      <c r="E19" s="542"/>
      <c r="F19" s="542"/>
      <c r="G19" s="542"/>
      <c r="H19" s="542"/>
      <c r="I19" s="542"/>
    </row>
    <row r="20" spans="1:9" ht="18" customHeight="1">
      <c r="A20" s="542"/>
      <c r="B20" s="542"/>
      <c r="C20" s="542"/>
      <c r="D20" s="542"/>
      <c r="E20" s="542"/>
      <c r="F20" s="542"/>
      <c r="G20" s="542"/>
      <c r="H20" s="542"/>
      <c r="I20" s="542"/>
    </row>
    <row r="21" spans="1:9" ht="18" customHeight="1">
      <c r="A21" s="542"/>
      <c r="B21" s="542"/>
      <c r="C21" s="542"/>
      <c r="D21" s="542"/>
      <c r="E21" s="542"/>
      <c r="F21" s="542"/>
      <c r="G21" s="542"/>
      <c r="H21" s="542"/>
      <c r="I21" s="542"/>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22</v>
      </c>
      <c r="C24" s="544" t="s">
        <v>32</v>
      </c>
      <c r="D24" s="544"/>
      <c r="E24" s="544"/>
      <c r="F24" s="121"/>
    </row>
    <row r="25" spans="1:9" ht="18" customHeight="1">
      <c r="C25" s="113"/>
      <c r="D25" s="113"/>
      <c r="E25" s="113"/>
      <c r="F25" s="113"/>
    </row>
    <row r="26" spans="1:9" ht="18" customHeight="1">
      <c r="A26" s="20" t="s">
        <v>201</v>
      </c>
      <c r="I26" s="114" t="s">
        <v>16</v>
      </c>
    </row>
    <row r="27" spans="1:9" ht="18" customHeight="1">
      <c r="F27" s="24"/>
    </row>
    <row r="28" spans="1:9" ht="18" customHeight="1">
      <c r="A28" s="20" t="s">
        <v>23</v>
      </c>
      <c r="I28" s="114" t="s">
        <v>17</v>
      </c>
    </row>
    <row r="29" spans="1:9" ht="18" customHeight="1">
      <c r="F29" s="24"/>
    </row>
    <row r="30" spans="1:9" ht="18" customHeight="1">
      <c r="A30" s="20" t="s">
        <v>21</v>
      </c>
    </row>
    <row r="31" spans="1:9" ht="18" customHeight="1">
      <c r="A31" s="25" t="s">
        <v>208</v>
      </c>
    </row>
    <row r="32" spans="1:9" ht="18" customHeight="1">
      <c r="A32" s="25" t="s">
        <v>146</v>
      </c>
    </row>
    <row r="33" spans="1:1" ht="18" customHeight="1">
      <c r="A33" s="25" t="s">
        <v>24</v>
      </c>
    </row>
    <row r="34" spans="1:1" ht="18" customHeight="1">
      <c r="A34" s="25"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21"/>
      <c r="H1" s="421"/>
    </row>
    <row r="2" spans="1:8" ht="12.75" customHeight="1">
      <c r="A2" s="59" t="s">
        <v>131</v>
      </c>
      <c r="B2" s="59"/>
      <c r="C2" s="59"/>
      <c r="D2" s="59"/>
      <c r="E2" s="59"/>
      <c r="G2" s="421"/>
      <c r="H2" s="421"/>
    </row>
    <row r="3" spans="1:8" ht="12.75" customHeight="1">
      <c r="G3" s="421"/>
      <c r="H3" s="421"/>
    </row>
    <row r="4" spans="1:8" ht="12.75" customHeight="1">
      <c r="E4" s="60" t="s">
        <v>199</v>
      </c>
      <c r="G4" s="421"/>
      <c r="H4" s="421"/>
    </row>
    <row r="5" spans="1:8" ht="12.75" customHeight="1">
      <c r="B5" s="45" t="s">
        <v>144</v>
      </c>
      <c r="G5" s="421"/>
      <c r="H5" s="421"/>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5"/>
    </row>
    <row r="22" spans="1:5" s="27" customFormat="1">
      <c r="A22" s="27">
        <f t="shared" si="0"/>
        <v>16</v>
      </c>
      <c r="B22" s="63"/>
      <c r="C22" s="63"/>
      <c r="D22" s="65"/>
      <c r="E22" s="65"/>
    </row>
    <row r="23" spans="1:5" s="27" customFormat="1">
      <c r="A23" s="27">
        <f t="shared" si="0"/>
        <v>17</v>
      </c>
      <c r="B23" s="63"/>
      <c r="C23" s="63"/>
      <c r="D23" s="65"/>
      <c r="E23" s="65"/>
    </row>
    <row r="24" spans="1:5" s="27" customFormat="1">
      <c r="A24" s="27">
        <f t="shared" si="0"/>
        <v>18</v>
      </c>
      <c r="B24" s="63"/>
      <c r="C24" s="63"/>
      <c r="D24" s="65"/>
      <c r="E24" s="65"/>
    </row>
    <row r="25" spans="1:5" s="27" customFormat="1">
      <c r="A25" s="27">
        <f t="shared" si="0"/>
        <v>19</v>
      </c>
      <c r="B25" s="63"/>
      <c r="C25" s="63"/>
      <c r="D25" s="65"/>
      <c r="E25" s="65"/>
    </row>
    <row r="26" spans="1:5" s="27" customFormat="1">
      <c r="A26" s="27">
        <f t="shared" si="0"/>
        <v>20</v>
      </c>
      <c r="B26" s="63"/>
      <c r="C26" s="63"/>
      <c r="D26" s="65"/>
      <c r="E26" s="65"/>
    </row>
    <row r="27" spans="1:5" s="27" customFormat="1">
      <c r="A27" s="27">
        <f t="shared" si="0"/>
        <v>21</v>
      </c>
      <c r="B27" s="63"/>
      <c r="C27" s="63"/>
      <c r="D27" s="64"/>
      <c r="E27" s="64"/>
    </row>
    <row r="28" spans="1:5" s="27" customFormat="1">
      <c r="A28" s="27">
        <f t="shared" si="0"/>
        <v>22</v>
      </c>
      <c r="B28" s="63"/>
      <c r="C28" s="63"/>
      <c r="D28" s="64"/>
      <c r="E28" s="64"/>
    </row>
    <row r="29" spans="1:5" s="27" customFormat="1">
      <c r="A29" s="27">
        <f t="shared" si="0"/>
        <v>23</v>
      </c>
      <c r="B29" s="63"/>
      <c r="C29" s="63"/>
      <c r="D29" s="64"/>
      <c r="E29" s="64"/>
    </row>
    <row r="30" spans="1:5" s="27" customFormat="1">
      <c r="A30" s="27">
        <f t="shared" si="0"/>
        <v>24</v>
      </c>
      <c r="B30" s="63"/>
      <c r="C30" s="63"/>
      <c r="D30" s="64"/>
      <c r="E30" s="64"/>
    </row>
    <row r="31" spans="1:5" s="27" customFormat="1">
      <c r="A31" s="27">
        <f t="shared" si="0"/>
        <v>25</v>
      </c>
      <c r="B31" s="63"/>
      <c r="C31" s="63"/>
      <c r="D31" s="64"/>
      <c r="E31" s="6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1" bestFit="1" customWidth="1"/>
    <col min="23" max="23" width="16.33203125" style="45" customWidth="1"/>
    <col min="24" max="16384" width="12.6640625" style="45"/>
  </cols>
  <sheetData>
    <row r="1" spans="1:22" ht="12.75" customHeight="1">
      <c r="B1" s="45" t="s">
        <v>147</v>
      </c>
    </row>
    <row r="2" spans="1:22" ht="12.75" customHeight="1">
      <c r="B2" s="59" t="s">
        <v>464</v>
      </c>
      <c r="C2" s="59"/>
      <c r="D2" s="59"/>
      <c r="E2" s="59"/>
      <c r="F2" s="59"/>
      <c r="G2" s="59"/>
      <c r="H2" s="59"/>
      <c r="I2" s="59"/>
      <c r="J2" s="59"/>
      <c r="K2" s="59"/>
      <c r="L2" s="59"/>
      <c r="M2" s="59"/>
      <c r="N2" s="59"/>
      <c r="O2" s="59"/>
      <c r="P2" s="59"/>
      <c r="Q2" s="59"/>
      <c r="R2" s="59"/>
      <c r="S2" s="59"/>
      <c r="U2" s="252"/>
      <c r="V2" s="252"/>
    </row>
    <row r="3" spans="1:22" ht="12.75" customHeight="1">
      <c r="O3" s="540" t="str">
        <f>〔別紙1〕!E4</f>
        <v>（事業者名）</v>
      </c>
      <c r="P3" s="540"/>
      <c r="Q3" s="540"/>
      <c r="R3" s="540"/>
      <c r="S3" s="180"/>
      <c r="U3" s="252"/>
      <c r="V3" s="252"/>
    </row>
    <row r="4" spans="1:22" ht="12.75" customHeight="1">
      <c r="U4" s="252"/>
      <c r="V4" s="252"/>
    </row>
    <row r="5" spans="1:22" ht="84">
      <c r="B5" s="67" t="s">
        <v>3</v>
      </c>
      <c r="C5" s="67" t="s">
        <v>0</v>
      </c>
      <c r="D5" s="68" t="s">
        <v>124</v>
      </c>
      <c r="E5" s="68" t="s">
        <v>125</v>
      </c>
      <c r="F5" s="68" t="s">
        <v>126</v>
      </c>
      <c r="G5" s="68" t="s">
        <v>148</v>
      </c>
      <c r="H5" s="69" t="s">
        <v>158</v>
      </c>
      <c r="I5" s="67" t="s">
        <v>14</v>
      </c>
      <c r="J5" s="68" t="s">
        <v>128</v>
      </c>
      <c r="K5" s="68" t="s">
        <v>159</v>
      </c>
      <c r="L5" s="69" t="s">
        <v>157</v>
      </c>
      <c r="M5" s="68" t="s">
        <v>156</v>
      </c>
      <c r="N5" s="67" t="s">
        <v>129</v>
      </c>
      <c r="O5" s="69" t="s">
        <v>15</v>
      </c>
      <c r="P5" s="69" t="s">
        <v>161</v>
      </c>
      <c r="Q5" s="69" t="s">
        <v>162</v>
      </c>
      <c r="R5" s="67" t="s">
        <v>13</v>
      </c>
      <c r="S5" s="181"/>
      <c r="T5" s="141"/>
      <c r="U5" s="252"/>
      <c r="V5" s="252"/>
    </row>
    <row r="6" spans="1:22">
      <c r="B6" s="70"/>
      <c r="C6" s="70"/>
      <c r="D6" s="71"/>
      <c r="E6" s="71"/>
      <c r="F6" s="72" t="s">
        <v>25</v>
      </c>
      <c r="G6" s="72" t="s">
        <v>26</v>
      </c>
      <c r="H6" s="72" t="s">
        <v>12</v>
      </c>
      <c r="I6" s="72" t="s">
        <v>11</v>
      </c>
      <c r="J6" s="72" t="s">
        <v>27</v>
      </c>
      <c r="K6" s="72" t="s">
        <v>132</v>
      </c>
      <c r="L6" s="72" t="s">
        <v>133</v>
      </c>
      <c r="M6" s="72" t="s">
        <v>134</v>
      </c>
      <c r="N6" s="106" t="s">
        <v>135</v>
      </c>
      <c r="O6" s="106" t="s">
        <v>136</v>
      </c>
      <c r="P6" s="106" t="s">
        <v>137</v>
      </c>
      <c r="Q6" s="106" t="s">
        <v>197</v>
      </c>
      <c r="R6" s="70"/>
      <c r="S6" s="183"/>
    </row>
    <row r="7" spans="1:22">
      <c r="A7" s="238">
        <v>0</v>
      </c>
      <c r="B7" s="73"/>
      <c r="C7" s="73"/>
      <c r="D7" s="74"/>
      <c r="E7" s="74"/>
      <c r="F7" s="75" t="s">
        <v>10</v>
      </c>
      <c r="G7" s="75" t="s">
        <v>10</v>
      </c>
      <c r="H7" s="75" t="s">
        <v>10</v>
      </c>
      <c r="I7" s="75" t="s">
        <v>10</v>
      </c>
      <c r="J7" s="75" t="s">
        <v>10</v>
      </c>
      <c r="K7" s="75"/>
      <c r="L7" s="75" t="s">
        <v>10</v>
      </c>
      <c r="M7" s="75"/>
      <c r="N7" s="75" t="s">
        <v>10</v>
      </c>
      <c r="O7" s="75" t="s">
        <v>10</v>
      </c>
      <c r="P7" s="75" t="s">
        <v>10</v>
      </c>
      <c r="Q7" s="75" t="s">
        <v>10</v>
      </c>
      <c r="R7" s="75"/>
      <c r="S7" s="184"/>
      <c r="T7" s="154"/>
      <c r="U7" s="253" t="s">
        <v>372</v>
      </c>
      <c r="V7" s="254" t="s">
        <v>411</v>
      </c>
    </row>
    <row r="8" spans="1:22" s="27" customFormat="1">
      <c r="A8" s="27">
        <f>A7+1</f>
        <v>1</v>
      </c>
      <c r="B8" s="120"/>
      <c r="C8" s="120"/>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7"/>
      <c r="P8" s="93"/>
      <c r="Q8" s="105"/>
      <c r="R8" s="57"/>
      <c r="S8" s="55"/>
      <c r="T8" s="151" t="str">
        <f>IFERROR(VLOOKUP($C8,【参考】算出区分!$C$2:$E$67,2,0),"")</f>
        <v/>
      </c>
      <c r="U8" s="151"/>
      <c r="V8" s="155" t="str">
        <f>IFERROR(VLOOKUP($T8&amp;$U8,【参考】算出区分!$G$2:$I$68,3,0),"")</f>
        <v/>
      </c>
    </row>
    <row r="9" spans="1:22" s="27" customFormat="1">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7"/>
      <c r="P9" s="93"/>
      <c r="Q9" s="105"/>
      <c r="R9" s="28"/>
      <c r="S9" s="55"/>
      <c r="T9" s="151" t="str">
        <f>IFERROR(VLOOKUP($C9,【参考】算出区分!$C$2:$E$67,2,0),"")</f>
        <v/>
      </c>
      <c r="U9" s="151"/>
      <c r="V9" s="155" t="str">
        <f>IFERROR(VLOOKUP($T9&amp;$U9,【参考】算出区分!$G$2:$I$68,3,0),"")</f>
        <v/>
      </c>
    </row>
    <row r="10" spans="1:22" s="27" customFormat="1">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7"/>
      <c r="P10" s="93"/>
      <c r="Q10" s="105"/>
      <c r="R10" s="28"/>
      <c r="S10" s="55"/>
      <c r="T10" s="151" t="str">
        <f>IFERROR(VLOOKUP($C10,【参考】算出区分!$C$2:$E$67,2,0),"")</f>
        <v/>
      </c>
      <c r="U10" s="151"/>
      <c r="V10" s="155" t="str">
        <f>IFERROR(VLOOKUP($T10&amp;$U10,【参考】算出区分!$G$2:$I$68,3,0),"")</f>
        <v/>
      </c>
    </row>
    <row r="11" spans="1:22" s="27" customFormat="1">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7"/>
      <c r="P11" s="93"/>
      <c r="Q11" s="105"/>
      <c r="R11" s="28"/>
      <c r="S11" s="55"/>
      <c r="T11" s="151" t="str">
        <f>IFERROR(VLOOKUP($C11,【参考】算出区分!$C$2:$E$67,2,0),"")</f>
        <v/>
      </c>
      <c r="U11" s="151"/>
      <c r="V11" s="155" t="str">
        <f>IFERROR(VLOOKUP($T11&amp;$U11,【参考】算出区分!$G$2:$I$68,3,0),"")</f>
        <v/>
      </c>
    </row>
    <row r="12" spans="1:22" s="27" customFormat="1">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7"/>
      <c r="P12" s="93"/>
      <c r="Q12" s="105"/>
      <c r="R12" s="28"/>
      <c r="S12" s="55"/>
      <c r="T12" s="151" t="str">
        <f>IFERROR(VLOOKUP($C12,【参考】算出区分!$C$2:$E$67,2,0),"")</f>
        <v/>
      </c>
      <c r="U12" s="151"/>
      <c r="V12" s="155" t="str">
        <f>IFERROR(VLOOKUP($T12&amp;$U12,【参考】算出区分!$G$2:$I$68,3,0),"")</f>
        <v/>
      </c>
    </row>
    <row r="13" spans="1:22" s="27" customFormat="1">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7"/>
      <c r="P13" s="93"/>
      <c r="Q13" s="105"/>
      <c r="R13" s="57"/>
      <c r="S13" s="55"/>
      <c r="T13" s="151" t="str">
        <f>IFERROR(VLOOKUP($C13,【参考】算出区分!$C$2:$E$67,2,0),"")</f>
        <v/>
      </c>
      <c r="U13" s="151"/>
      <c r="V13" s="155" t="str">
        <f>IFERROR(VLOOKUP($T13&amp;$U13,【参考】算出区分!$G$2:$I$68,3,0),"")</f>
        <v/>
      </c>
    </row>
    <row r="14" spans="1:22" s="27" customFormat="1">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7"/>
      <c r="P14" s="93"/>
      <c r="Q14" s="105"/>
      <c r="R14" s="28"/>
      <c r="S14" s="55"/>
      <c r="T14" s="151" t="str">
        <f>IFERROR(VLOOKUP($C14,【参考】算出区分!$C$2:$E$67,2,0),"")</f>
        <v/>
      </c>
      <c r="U14" s="151"/>
      <c r="V14" s="155" t="str">
        <f>IFERROR(VLOOKUP($T14&amp;$U14,【参考】算出区分!$G$2:$I$68,3,0),"")</f>
        <v/>
      </c>
    </row>
    <row r="15" spans="1:22" s="27" customFormat="1">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7"/>
      <c r="P15" s="93"/>
      <c r="Q15" s="105"/>
      <c r="R15" s="28"/>
      <c r="S15" s="55"/>
      <c r="T15" s="151" t="str">
        <f>IFERROR(VLOOKUP($C15,【参考】算出区分!$C$2:$E$67,2,0),"")</f>
        <v/>
      </c>
      <c r="U15" s="151"/>
      <c r="V15" s="155" t="str">
        <f>IFERROR(VLOOKUP($T15&amp;$U15,【参考】算出区分!$G$2:$I$68,3,0),"")</f>
        <v/>
      </c>
    </row>
    <row r="16" spans="1:22" s="27" customFormat="1">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7"/>
      <c r="P16" s="93"/>
      <c r="Q16" s="105"/>
      <c r="R16" s="28"/>
      <c r="S16" s="55"/>
      <c r="T16" s="151" t="str">
        <f>IFERROR(VLOOKUP($C16,【参考】算出区分!$C$2:$E$67,2,0),"")</f>
        <v/>
      </c>
      <c r="U16" s="151"/>
      <c r="V16" s="155" t="str">
        <f>IFERROR(VLOOKUP($T16&amp;$U16,【参考】算出区分!$G$2:$I$68,3,0),"")</f>
        <v/>
      </c>
    </row>
    <row r="17" spans="1:22" s="27" customFormat="1">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7"/>
      <c r="P17" s="93"/>
      <c r="Q17" s="105"/>
      <c r="R17" s="28"/>
      <c r="S17" s="55"/>
      <c r="T17" s="151" t="str">
        <f>IFERROR(VLOOKUP($C17,【参考】算出区分!$C$2:$E$67,2,0),"")</f>
        <v/>
      </c>
      <c r="U17" s="151"/>
      <c r="V17" s="155" t="str">
        <f>IFERROR(VLOOKUP($T17&amp;$U17,【参考】算出区分!$G$2:$I$68,3,0),"")</f>
        <v/>
      </c>
    </row>
    <row r="18" spans="1:22" s="27" customFormat="1">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7"/>
      <c r="P18" s="93"/>
      <c r="Q18" s="105"/>
      <c r="R18" s="57"/>
      <c r="S18" s="55"/>
      <c r="T18" s="151" t="str">
        <f>IFERROR(VLOOKUP($C18,【参考】算出区分!$C$2:$E$67,2,0),"")</f>
        <v/>
      </c>
      <c r="U18" s="151"/>
      <c r="V18" s="155" t="str">
        <f>IFERROR(VLOOKUP($T18&amp;$U18,【参考】算出区分!$G$2:$I$68,3,0),"")</f>
        <v/>
      </c>
    </row>
    <row r="19" spans="1:22" s="27" customFormat="1">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7"/>
      <c r="P19" s="93"/>
      <c r="Q19" s="105"/>
      <c r="R19" s="28"/>
      <c r="S19" s="55"/>
      <c r="T19" s="151" t="str">
        <f>IFERROR(VLOOKUP($C19,【参考】算出区分!$C$2:$E$67,2,0),"")</f>
        <v/>
      </c>
      <c r="U19" s="151"/>
      <c r="V19" s="155" t="str">
        <f>IFERROR(VLOOKUP($T19&amp;$U19,【参考】算出区分!$G$2:$I$68,3,0),"")</f>
        <v/>
      </c>
    </row>
    <row r="20" spans="1:22" s="27" customFormat="1">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7"/>
      <c r="P20" s="93"/>
      <c r="Q20" s="105"/>
      <c r="R20" s="28"/>
      <c r="S20" s="55"/>
      <c r="T20" s="151" t="str">
        <f>IFERROR(VLOOKUP($C20,【参考】算出区分!$C$2:$E$67,2,0),"")</f>
        <v/>
      </c>
      <c r="U20" s="151"/>
      <c r="V20" s="155" t="str">
        <f>IFERROR(VLOOKUP($T20&amp;$U20,【参考】算出区分!$G$2:$I$68,3,0),"")</f>
        <v/>
      </c>
    </row>
    <row r="21" spans="1:22" s="27" customFormat="1">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7"/>
      <c r="P21" s="93"/>
      <c r="Q21" s="105"/>
      <c r="R21" s="28"/>
      <c r="S21" s="55"/>
      <c r="T21" s="151" t="str">
        <f>IFERROR(VLOOKUP($C21,【参考】算出区分!$C$2:$E$67,2,0),"")</f>
        <v/>
      </c>
      <c r="U21" s="151"/>
      <c r="V21" s="155" t="str">
        <f>IFERROR(VLOOKUP($T21&amp;$U21,【参考】算出区分!$G$2:$I$68,3,0),"")</f>
        <v/>
      </c>
    </row>
    <row r="22" spans="1:22" s="27" customFormat="1">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7"/>
      <c r="P22" s="93"/>
      <c r="Q22" s="105"/>
      <c r="R22" s="28"/>
      <c r="S22" s="55"/>
      <c r="T22" s="151" t="str">
        <f>IFERROR(VLOOKUP($C22,【参考】算出区分!$C$2:$E$67,2,0),"")</f>
        <v/>
      </c>
      <c r="U22" s="151"/>
      <c r="V22" s="155" t="str">
        <f>IFERROR(VLOOKUP($T22&amp;$U22,【参考】算出区分!$G$2:$I$68,3,0),"")</f>
        <v/>
      </c>
    </row>
    <row r="23" spans="1:22" s="27" customFormat="1">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7"/>
      <c r="P23" s="93"/>
      <c r="Q23" s="105"/>
      <c r="R23" s="28"/>
      <c r="S23" s="55"/>
      <c r="T23" s="151" t="str">
        <f>IFERROR(VLOOKUP($C23,【参考】算出区分!$C$2:$E$67,2,0),"")</f>
        <v/>
      </c>
      <c r="U23" s="151"/>
      <c r="V23" s="155" t="str">
        <f>IFERROR(VLOOKUP($T23&amp;$U23,【参考】算出区分!$G$2:$I$68,3,0),"")</f>
        <v/>
      </c>
    </row>
    <row r="24" spans="1:22" s="27" customFormat="1">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7"/>
      <c r="P24" s="93"/>
      <c r="Q24" s="105"/>
      <c r="R24" s="28"/>
      <c r="S24" s="55"/>
      <c r="T24" s="151" t="str">
        <f>IFERROR(VLOOKUP($C24,【参考】算出区分!$C$2:$E$67,2,0),"")</f>
        <v/>
      </c>
      <c r="U24" s="151"/>
      <c r="V24" s="155" t="str">
        <f>IFERROR(VLOOKUP($T24&amp;$U24,【参考】算出区分!$G$2:$I$68,3,0),"")</f>
        <v/>
      </c>
    </row>
    <row r="25" spans="1:22" s="27" customFormat="1">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7"/>
      <c r="P25" s="93"/>
      <c r="Q25" s="105"/>
      <c r="R25" s="28"/>
      <c r="S25" s="55"/>
      <c r="T25" s="151" t="str">
        <f>IFERROR(VLOOKUP($C25,【参考】算出区分!$C$2:$E$67,2,0),"")</f>
        <v/>
      </c>
      <c r="U25" s="151"/>
      <c r="V25" s="155" t="str">
        <f>IFERROR(VLOOKUP($T25&amp;$U25,【参考】算出区分!$G$2:$I$68,3,0),"")</f>
        <v/>
      </c>
    </row>
    <row r="26" spans="1:22" s="27" customFormat="1">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7"/>
      <c r="P26" s="93"/>
      <c r="Q26" s="105"/>
      <c r="R26" s="28"/>
      <c r="S26" s="55"/>
      <c r="T26" s="151" t="str">
        <f>IFERROR(VLOOKUP($C26,【参考】算出区分!$C$2:$E$67,2,0),"")</f>
        <v/>
      </c>
      <c r="U26" s="151"/>
      <c r="V26" s="155" t="str">
        <f>IFERROR(VLOOKUP($T26&amp;$U26,【参考】算出区分!$G$2:$I$68,3,0),"")</f>
        <v/>
      </c>
    </row>
    <row r="27" spans="1:22" s="27" customFormat="1">
      <c r="A27" s="27">
        <f t="shared" si="2"/>
        <v>20</v>
      </c>
      <c r="B27" s="78">
        <f>〔別紙1〕!B26</f>
        <v>0</v>
      </c>
      <c r="C27" s="78">
        <f>〔別紙1〕!C26</f>
        <v>0</v>
      </c>
      <c r="D27" s="228">
        <f>〔別紙1〕!D26</f>
        <v>0</v>
      </c>
      <c r="E27" s="229"/>
      <c r="F27" s="94"/>
      <c r="G27" s="94"/>
      <c r="H27" s="94"/>
      <c r="I27" s="186" t="str">
        <f t="shared" si="0"/>
        <v/>
      </c>
      <c r="J27" s="94"/>
      <c r="K27" s="239"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40" t="str">
        <f t="shared" si="1"/>
        <v/>
      </c>
      <c r="O27" s="245"/>
      <c r="P27" s="230"/>
      <c r="Q27" s="240"/>
      <c r="R27" s="28"/>
      <c r="S27" s="55"/>
      <c r="T27" s="151" t="str">
        <f>IFERROR(VLOOKUP($C27,【参考】算出区分!$C$2:$E$67,2,0),"")</f>
        <v/>
      </c>
      <c r="U27" s="151"/>
      <c r="V27" s="155" t="str">
        <f>IFERROR(VLOOKUP($T27&amp;$U27,【参考】算出区分!$G$2:$I$68,3,0),"")</f>
        <v/>
      </c>
    </row>
    <row r="28" spans="1:22" s="27" customFormat="1">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7"/>
      <c r="P28" s="93"/>
      <c r="Q28" s="105"/>
      <c r="R28" s="28"/>
      <c r="S28" s="55"/>
      <c r="T28" s="151" t="str">
        <f>IFERROR(VLOOKUP($C28,【参考】算出区分!$C$2:$E$67,2,0),"")</f>
        <v/>
      </c>
      <c r="U28" s="151"/>
      <c r="V28" s="155" t="str">
        <f>IFERROR(VLOOKUP($T28&amp;$U28,【参考】算出区分!$G$2:$I$68,3,0),"")</f>
        <v/>
      </c>
    </row>
    <row r="29" spans="1:22" s="27" customFormat="1">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7"/>
      <c r="P29" s="93"/>
      <c r="Q29" s="105"/>
      <c r="R29" s="28"/>
      <c r="S29" s="55"/>
      <c r="T29" s="151" t="str">
        <f>IFERROR(VLOOKUP($C29,【参考】算出区分!$C$2:$E$67,2,0),"")</f>
        <v/>
      </c>
      <c r="U29" s="151"/>
      <c r="V29" s="155" t="str">
        <f>IFERROR(VLOOKUP($T29&amp;$U29,【参考】算出区分!$G$2:$I$68,3,0),"")</f>
        <v/>
      </c>
    </row>
    <row r="30" spans="1:22" s="27" customFormat="1">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7"/>
      <c r="P30" s="93"/>
      <c r="Q30" s="105"/>
      <c r="R30" s="28"/>
      <c r="S30" s="55"/>
      <c r="T30" s="151" t="str">
        <f>IFERROR(VLOOKUP($C30,【参考】算出区分!$C$2:$E$67,2,0),"")</f>
        <v/>
      </c>
      <c r="U30" s="151"/>
      <c r="V30" s="155" t="str">
        <f>IFERROR(VLOOKUP($T30&amp;$U30,【参考】算出区分!$G$2:$I$68,3,0),"")</f>
        <v/>
      </c>
    </row>
    <row r="31" spans="1:22" s="27" customFormat="1">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7"/>
      <c r="P31" s="93"/>
      <c r="Q31" s="105"/>
      <c r="R31" s="28"/>
      <c r="S31" s="55"/>
      <c r="T31" s="151" t="str">
        <f>IFERROR(VLOOKUP($C31,【参考】算出区分!$C$2:$E$67,2,0),"")</f>
        <v/>
      </c>
      <c r="U31" s="151"/>
      <c r="V31" s="155" t="str">
        <f>IFERROR(VLOOKUP($T31&amp;$U31,【参考】算出区分!$G$2:$I$68,3,0),"")</f>
        <v/>
      </c>
    </row>
    <row r="32" spans="1:22" s="27" customFormat="1" ht="12.6" thickBot="1">
      <c r="A32" s="27">
        <f t="shared" si="2"/>
        <v>25</v>
      </c>
      <c r="B32" s="80">
        <f>〔別紙1〕!B31</f>
        <v>0</v>
      </c>
      <c r="C32" s="80">
        <f>〔別紙1〕!C31</f>
        <v>0</v>
      </c>
      <c r="D32" s="232">
        <f>〔別紙1〕!D31</f>
        <v>0</v>
      </c>
      <c r="E32" s="233"/>
      <c r="F32" s="189"/>
      <c r="G32" s="189"/>
      <c r="H32" s="189"/>
      <c r="I32" s="187" t="str">
        <f t="shared" si="0"/>
        <v/>
      </c>
      <c r="J32" s="189"/>
      <c r="K32" s="242" t="str">
        <f>IFERROR(IF(OR(V32="h1",V32="h2",V32="i",V32="j"),VLOOKUP(C32,補助率・係数!$B$3:$F$65537,4,0),"_"),"")</f>
        <v>_</v>
      </c>
      <c r="L32" s="189"/>
      <c r="M32" s="242" t="str">
        <f>IFERROR(IF(V32="","",IF(AND(ISNUMBER(K32),K32&lt;&gt;0),VLOOKUP(C32,補助率・係数!$B$3:$F$65537,5,FALSE),IF(OR(C32="周産期医療対策事業",C32="ＮＩＣＵ等長期入院児支援事業"),VLOOKUP(E32,補助率・係数!$C$3:$D$65537,2,FALSE),VLOOKUP(C32,補助率・係数!$B$3:$D$65537,3,FALSE)))),"")</f>
        <v/>
      </c>
      <c r="N32" s="243" t="str">
        <f t="shared" si="1"/>
        <v/>
      </c>
      <c r="O32" s="246"/>
      <c r="P32" s="234"/>
      <c r="Q32" s="243"/>
      <c r="R32" s="115"/>
      <c r="S32" s="55"/>
      <c r="T32" s="151" t="str">
        <f>IFERROR(VLOOKUP($C32,【参考】算出区分!$C$2:$E$67,2,0),"")</f>
        <v/>
      </c>
      <c r="U32" s="151"/>
      <c r="V32" s="155" t="str">
        <f>IFERROR(VLOOKUP($T32&amp;$U32,【参考】算出区分!$G$2:$I$68,3,0),"")</f>
        <v/>
      </c>
    </row>
    <row r="33" spans="2:22" s="27" customFormat="1" ht="12.75" customHeight="1" thickTop="1">
      <c r="B33" s="96" t="s">
        <v>9</v>
      </c>
      <c r="C33" s="57"/>
      <c r="D33" s="76"/>
      <c r="E33" s="76"/>
      <c r="F33" s="91"/>
      <c r="G33" s="91"/>
      <c r="H33" s="91"/>
      <c r="I33" s="91"/>
      <c r="J33" s="91"/>
      <c r="K33" s="91"/>
      <c r="L33" s="91"/>
      <c r="M33" s="116"/>
      <c r="N33" s="91"/>
      <c r="O33" s="91">
        <f>SUM(O8:O32)</f>
        <v>0</v>
      </c>
      <c r="P33" s="91">
        <f>SUM(P8:P32)</f>
        <v>0</v>
      </c>
      <c r="Q33" s="91"/>
      <c r="R33" s="76"/>
      <c r="V33" s="156"/>
    </row>
    <row r="34" spans="2:22" ht="12.75" customHeight="1"/>
    <row r="35" spans="2:22" ht="12.75" customHeight="1">
      <c r="B35" s="45" t="s">
        <v>8</v>
      </c>
    </row>
    <row r="36" spans="2:22" ht="12.75" customHeight="1">
      <c r="B36" s="45" t="s">
        <v>198</v>
      </c>
    </row>
    <row r="37" spans="2:22" ht="12.75" customHeight="1">
      <c r="B37" s="45" t="s">
        <v>472</v>
      </c>
    </row>
    <row r="38" spans="2:22" ht="12.75" customHeight="1"/>
    <row r="39" spans="2:22" ht="12.75" customHeight="1"/>
    <row r="40" spans="2:22" ht="12.75" customHeight="1"/>
    <row r="41" spans="2:22" ht="12.75" customHeight="1">
      <c r="B41" s="81" t="s">
        <v>55</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2"/>
    </row>
    <row r="42" spans="2:22" ht="12.75" customHeight="1">
      <c r="B42" s="81" t="s">
        <v>56</v>
      </c>
      <c r="C42" s="82"/>
      <c r="D42" s="83"/>
      <c r="E42" s="83"/>
      <c r="F42" s="83"/>
      <c r="G42" s="83"/>
      <c r="H42" s="83"/>
      <c r="I42" s="83"/>
      <c r="J42" s="83"/>
      <c r="K42" s="83"/>
      <c r="L42" s="83"/>
      <c r="M42" s="83"/>
      <c r="N42" s="83">
        <f t="shared" si="3"/>
        <v>0</v>
      </c>
      <c r="O42" s="83"/>
      <c r="P42" s="83">
        <f t="shared" si="4"/>
        <v>0</v>
      </c>
      <c r="Q42" s="83">
        <f t="shared" si="4"/>
        <v>0</v>
      </c>
      <c r="R42" s="83"/>
      <c r="S42" s="182"/>
    </row>
    <row r="43" spans="2:22" ht="12.75" customHeight="1">
      <c r="B43" s="81" t="s">
        <v>57</v>
      </c>
      <c r="C43" s="82"/>
      <c r="D43" s="83"/>
      <c r="E43" s="83"/>
      <c r="F43" s="83"/>
      <c r="G43" s="83"/>
      <c r="H43" s="83"/>
      <c r="I43" s="83"/>
      <c r="J43" s="83"/>
      <c r="K43" s="83"/>
      <c r="L43" s="83"/>
      <c r="M43" s="83"/>
      <c r="N43" s="83">
        <f t="shared" si="3"/>
        <v>0</v>
      </c>
      <c r="O43" s="83"/>
      <c r="P43" s="83">
        <f t="shared" si="4"/>
        <v>0</v>
      </c>
      <c r="Q43" s="83">
        <f t="shared" si="4"/>
        <v>0</v>
      </c>
      <c r="R43" s="83"/>
      <c r="S43" s="182"/>
    </row>
    <row r="44" spans="2:22" ht="12.75" customHeight="1">
      <c r="B44" s="81" t="s">
        <v>58</v>
      </c>
      <c r="C44" s="82"/>
      <c r="D44" s="83"/>
      <c r="E44" s="83"/>
      <c r="F44" s="83"/>
      <c r="G44" s="83"/>
      <c r="H44" s="83"/>
      <c r="I44" s="83"/>
      <c r="J44" s="83"/>
      <c r="K44" s="83"/>
      <c r="L44" s="83"/>
      <c r="M44" s="83"/>
      <c r="N44" s="83">
        <f t="shared" si="3"/>
        <v>0</v>
      </c>
      <c r="O44" s="83"/>
      <c r="P44" s="83">
        <f t="shared" si="4"/>
        <v>0</v>
      </c>
      <c r="Q44" s="83">
        <f t="shared" si="4"/>
        <v>0</v>
      </c>
      <c r="R44" s="83"/>
      <c r="S44" s="182"/>
    </row>
    <row r="45" spans="2:22" ht="12.75" customHeight="1">
      <c r="B45" s="81" t="s">
        <v>207</v>
      </c>
      <c r="C45" s="82"/>
      <c r="D45" s="83"/>
      <c r="E45" s="83"/>
      <c r="F45" s="83"/>
      <c r="G45" s="83"/>
      <c r="H45" s="83"/>
      <c r="I45" s="83"/>
      <c r="J45" s="83"/>
      <c r="K45" s="83"/>
      <c r="L45" s="83"/>
      <c r="M45" s="83"/>
      <c r="N45" s="83">
        <f t="shared" si="3"/>
        <v>0</v>
      </c>
      <c r="O45" s="83"/>
      <c r="P45" s="83">
        <f t="shared" si="4"/>
        <v>0</v>
      </c>
      <c r="Q45" s="83">
        <f t="shared" si="4"/>
        <v>0</v>
      </c>
      <c r="R45" s="83"/>
      <c r="S45" s="182"/>
    </row>
    <row r="46" spans="2:22" ht="12.75" customHeight="1">
      <c r="B46" s="81" t="s">
        <v>60</v>
      </c>
      <c r="C46" s="82"/>
      <c r="D46" s="83"/>
      <c r="E46" s="83"/>
      <c r="F46" s="83"/>
      <c r="G46" s="83"/>
      <c r="H46" s="83"/>
      <c r="I46" s="83"/>
      <c r="J46" s="83"/>
      <c r="K46" s="83"/>
      <c r="L46" s="83"/>
      <c r="M46" s="83"/>
      <c r="N46" s="83">
        <f t="shared" si="3"/>
        <v>0</v>
      </c>
      <c r="O46" s="83"/>
      <c r="P46" s="83">
        <f t="shared" si="4"/>
        <v>0</v>
      </c>
      <c r="Q46" s="83">
        <f t="shared" si="4"/>
        <v>0</v>
      </c>
      <c r="R46" s="83"/>
      <c r="S46" s="182"/>
    </row>
    <row r="47" spans="2:22" ht="12.75" customHeight="1">
      <c r="B47" s="108" t="s">
        <v>61</v>
      </c>
      <c r="C47" s="109"/>
      <c r="D47" s="110"/>
      <c r="E47" s="110"/>
      <c r="F47" s="110"/>
      <c r="G47" s="110"/>
      <c r="H47" s="110"/>
      <c r="I47" s="110"/>
      <c r="J47" s="110"/>
      <c r="K47" s="110"/>
      <c r="L47" s="110"/>
      <c r="M47" s="110"/>
      <c r="N47" s="110">
        <f t="shared" si="3"/>
        <v>0</v>
      </c>
      <c r="O47" s="110"/>
      <c r="P47" s="110">
        <f t="shared" si="4"/>
        <v>0</v>
      </c>
      <c r="Q47" s="110">
        <f t="shared" si="4"/>
        <v>0</v>
      </c>
      <c r="R47" s="110"/>
      <c r="S47" s="182"/>
    </row>
    <row r="48" spans="2:22" ht="12.75" customHeight="1" thickBot="1">
      <c r="B48" s="84" t="s">
        <v>175</v>
      </c>
      <c r="C48" s="85"/>
      <c r="D48" s="86"/>
      <c r="E48" s="86"/>
      <c r="F48" s="86"/>
      <c r="G48" s="86"/>
      <c r="H48" s="86"/>
      <c r="I48" s="86"/>
      <c r="J48" s="86"/>
      <c r="K48" s="86"/>
      <c r="L48" s="86"/>
      <c r="M48" s="86"/>
      <c r="N48" s="86">
        <f>SUMIFS(N$8:N$32,$B$8:$B$32,$B48)</f>
        <v>0</v>
      </c>
      <c r="O48" s="86"/>
      <c r="P48" s="86">
        <f>SUMIFS(P$8:P$32,$B$8:$B$32,$B48)</f>
        <v>0</v>
      </c>
      <c r="Q48" s="86">
        <f>SUMIFS(Q$8:Q$32,$B$8:$B$32,$B48)</f>
        <v>0</v>
      </c>
      <c r="R48" s="86"/>
      <c r="S48" s="182"/>
    </row>
    <row r="49" spans="2:19" ht="12.75" customHeight="1" thickTop="1">
      <c r="B49" s="87" t="s">
        <v>9</v>
      </c>
      <c r="C49" s="88"/>
      <c r="D49" s="89"/>
      <c r="E49" s="89"/>
      <c r="F49" s="89"/>
      <c r="G49" s="89"/>
      <c r="H49" s="89"/>
      <c r="I49" s="89"/>
      <c r="J49" s="89"/>
      <c r="K49" s="89"/>
      <c r="L49" s="89"/>
      <c r="M49" s="89"/>
      <c r="N49" s="89">
        <f>SUM(N41:N48)</f>
        <v>0</v>
      </c>
      <c r="O49" s="89"/>
      <c r="P49" s="89">
        <f>SUM(P41:P48)</f>
        <v>0</v>
      </c>
      <c r="Q49" s="89">
        <f>SUM(Q41:Q48)</f>
        <v>0</v>
      </c>
      <c r="R49" s="89"/>
      <c r="S49" s="182"/>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140</v>
      </c>
    </row>
    <row r="3" spans="1:9" ht="18" customHeight="1">
      <c r="H3" s="21"/>
      <c r="I3" s="22" t="s">
        <v>4</v>
      </c>
    </row>
    <row r="4" spans="1:9" ht="18" customHeight="1">
      <c r="H4" s="21"/>
      <c r="I4" s="22" t="s">
        <v>5</v>
      </c>
    </row>
    <row r="7" spans="1:9" ht="18" customHeight="1">
      <c r="A7" s="20" t="s">
        <v>28</v>
      </c>
    </row>
    <row r="11" spans="1:9" ht="18" customHeight="1">
      <c r="F11" s="545" t="s">
        <v>205</v>
      </c>
      <c r="G11" s="545"/>
      <c r="H11" s="545"/>
      <c r="I11" s="20" t="s">
        <v>204</v>
      </c>
    </row>
    <row r="15" spans="1:9" ht="18" customHeight="1">
      <c r="A15" s="23" t="s">
        <v>29</v>
      </c>
      <c r="B15" s="23"/>
      <c r="C15" s="23"/>
      <c r="D15" s="23"/>
      <c r="E15" s="23"/>
      <c r="F15" s="23"/>
      <c r="G15" s="23"/>
      <c r="H15" s="23"/>
      <c r="I15" s="23"/>
    </row>
    <row r="18" spans="1:9" ht="18" customHeight="1">
      <c r="A18" s="542" t="s">
        <v>149</v>
      </c>
      <c r="B18" s="542"/>
      <c r="C18" s="542"/>
      <c r="D18" s="542"/>
      <c r="E18" s="542"/>
      <c r="F18" s="542"/>
      <c r="G18" s="542"/>
      <c r="H18" s="542"/>
      <c r="I18" s="542"/>
    </row>
    <row r="19" spans="1:9" ht="18" customHeight="1">
      <c r="A19" s="542"/>
      <c r="B19" s="542"/>
      <c r="C19" s="542"/>
      <c r="D19" s="542"/>
      <c r="E19" s="542"/>
      <c r="F19" s="542"/>
      <c r="G19" s="542"/>
      <c r="H19" s="542"/>
      <c r="I19" s="542"/>
    </row>
    <row r="20" spans="1:9" ht="18" customHeight="1">
      <c r="A20" s="542"/>
      <c r="B20" s="542"/>
      <c r="C20" s="542"/>
      <c r="D20" s="542"/>
      <c r="E20" s="542"/>
      <c r="F20" s="542"/>
      <c r="G20" s="542"/>
      <c r="H20" s="542"/>
      <c r="I20" s="542"/>
    </row>
    <row r="22" spans="1:9" ht="18" customHeight="1">
      <c r="A22" s="23" t="s">
        <v>30</v>
      </c>
      <c r="B22" s="23"/>
      <c r="C22" s="23"/>
      <c r="D22" s="23"/>
      <c r="E22" s="23"/>
      <c r="F22" s="23"/>
      <c r="G22" s="23"/>
      <c r="H22" s="23"/>
      <c r="I22" s="23"/>
    </row>
    <row r="24" spans="1:9" ht="18" customHeight="1">
      <c r="A24" s="20" t="s">
        <v>31</v>
      </c>
    </row>
    <row r="26" spans="1:9" ht="18" customHeight="1">
      <c r="A26" s="525" t="s">
        <v>151</v>
      </c>
      <c r="B26" s="525"/>
      <c r="C26" s="525"/>
      <c r="D26" s="525"/>
      <c r="E26" s="525"/>
      <c r="F26" s="525"/>
      <c r="G26" s="525"/>
      <c r="H26" s="525"/>
      <c r="I26" s="525"/>
    </row>
    <row r="27" spans="1:9" ht="18" customHeight="1">
      <c r="A27" s="525"/>
      <c r="B27" s="525"/>
      <c r="C27" s="525"/>
      <c r="D27" s="525"/>
      <c r="E27" s="525"/>
      <c r="F27" s="525"/>
      <c r="G27" s="525"/>
      <c r="H27" s="525"/>
      <c r="I27" s="525"/>
    </row>
    <row r="28" spans="1:9" ht="18" customHeight="1">
      <c r="G28" s="546" t="s">
        <v>32</v>
      </c>
      <c r="H28" s="546"/>
      <c r="I28" s="546"/>
    </row>
    <row r="30" spans="1:9" ht="18" customHeight="1">
      <c r="A30" s="525" t="s">
        <v>153</v>
      </c>
      <c r="B30" s="525"/>
      <c r="C30" s="525"/>
      <c r="D30" s="525"/>
      <c r="E30" s="525"/>
      <c r="F30" s="525"/>
      <c r="G30" s="525"/>
      <c r="H30" s="525"/>
      <c r="I30" s="525"/>
    </row>
    <row r="31" spans="1:9" ht="18" customHeight="1">
      <c r="A31" s="525"/>
      <c r="B31" s="525"/>
      <c r="C31" s="525"/>
      <c r="D31" s="525"/>
      <c r="E31" s="525"/>
      <c r="F31" s="525"/>
      <c r="G31" s="525"/>
      <c r="H31" s="525"/>
      <c r="I31" s="525"/>
    </row>
    <row r="32" spans="1:9" ht="18" customHeight="1">
      <c r="G32" s="546" t="s">
        <v>32</v>
      </c>
      <c r="H32" s="546"/>
      <c r="I32" s="546"/>
    </row>
    <row r="34" spans="1:9" ht="27" customHeight="1">
      <c r="A34" s="525" t="s">
        <v>150</v>
      </c>
      <c r="B34" s="525"/>
      <c r="C34" s="525"/>
      <c r="D34" s="525"/>
      <c r="E34" s="525"/>
      <c r="F34" s="525"/>
      <c r="G34" s="525"/>
      <c r="H34" s="525"/>
      <c r="I34" s="525"/>
    </row>
    <row r="35" spans="1:9" ht="27" customHeight="1">
      <c r="A35" s="525"/>
      <c r="B35" s="525"/>
      <c r="C35" s="525"/>
      <c r="D35" s="525"/>
      <c r="E35" s="525"/>
      <c r="F35" s="525"/>
      <c r="G35" s="525"/>
      <c r="H35" s="525"/>
      <c r="I35" s="525"/>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141</v>
      </c>
    </row>
    <row r="3" spans="1:9" ht="18" customHeight="1">
      <c r="H3" s="21"/>
      <c r="I3" s="22" t="s">
        <v>4</v>
      </c>
    </row>
    <row r="4" spans="1:9" ht="18" customHeight="1">
      <c r="H4" s="21"/>
      <c r="I4" s="22" t="s">
        <v>5</v>
      </c>
    </row>
    <row r="6" spans="1:9" ht="18" customHeight="1">
      <c r="A6" s="20" t="s">
        <v>50</v>
      </c>
      <c r="B6" s="24"/>
    </row>
    <row r="7" spans="1:9" ht="18" customHeight="1">
      <c r="A7" s="547" t="s">
        <v>52</v>
      </c>
      <c r="B7" s="547"/>
      <c r="C7" s="547"/>
      <c r="D7" s="113" t="s">
        <v>49</v>
      </c>
    </row>
    <row r="8" spans="1:9" ht="18" customHeight="1">
      <c r="A8" s="20" t="s">
        <v>51</v>
      </c>
      <c r="B8" s="24"/>
    </row>
    <row r="10" spans="1:9" ht="18" customHeight="1">
      <c r="F10" s="545" t="s">
        <v>206</v>
      </c>
      <c r="G10" s="545"/>
      <c r="H10" s="545"/>
      <c r="I10" s="20" t="s">
        <v>204</v>
      </c>
    </row>
    <row r="14" spans="1:9" ht="18" customHeight="1">
      <c r="A14" s="23" t="s">
        <v>29</v>
      </c>
      <c r="B14" s="23"/>
      <c r="C14" s="23"/>
      <c r="D14" s="23"/>
      <c r="E14" s="23"/>
      <c r="F14" s="23"/>
      <c r="G14" s="23"/>
      <c r="H14" s="23"/>
      <c r="I14" s="23"/>
    </row>
    <row r="17" spans="1:9" ht="18" customHeight="1">
      <c r="A17" s="542" t="s">
        <v>138</v>
      </c>
      <c r="B17" s="542"/>
      <c r="C17" s="542"/>
      <c r="D17" s="542"/>
      <c r="E17" s="542"/>
      <c r="F17" s="542"/>
      <c r="G17" s="542"/>
      <c r="H17" s="542"/>
      <c r="I17" s="542"/>
    </row>
    <row r="18" spans="1:9" ht="18" customHeight="1">
      <c r="A18" s="542"/>
      <c r="B18" s="542"/>
      <c r="C18" s="542"/>
      <c r="D18" s="542"/>
      <c r="E18" s="542"/>
      <c r="F18" s="542"/>
      <c r="G18" s="542"/>
      <c r="H18" s="542"/>
      <c r="I18" s="542"/>
    </row>
    <row r="20" spans="1:9" ht="18" customHeight="1">
      <c r="A20" s="23" t="s">
        <v>30</v>
      </c>
      <c r="B20" s="23"/>
      <c r="C20" s="23"/>
      <c r="D20" s="23"/>
      <c r="E20" s="23"/>
      <c r="F20" s="23"/>
      <c r="G20" s="23"/>
      <c r="H20" s="23"/>
      <c r="I20" s="23"/>
    </row>
    <row r="22" spans="1:9" ht="18" customHeight="1">
      <c r="A22" s="20" t="s">
        <v>31</v>
      </c>
    </row>
    <row r="24" spans="1:9" ht="18" customHeight="1">
      <c r="A24" s="525" t="s">
        <v>151</v>
      </c>
      <c r="B24" s="525"/>
      <c r="C24" s="525"/>
      <c r="D24" s="525"/>
      <c r="E24" s="525"/>
      <c r="F24" s="525"/>
      <c r="G24" s="525"/>
      <c r="H24" s="525"/>
      <c r="I24" s="525"/>
    </row>
    <row r="25" spans="1:9" ht="18" customHeight="1">
      <c r="A25" s="525"/>
      <c r="B25" s="525"/>
      <c r="C25" s="525"/>
      <c r="D25" s="525"/>
      <c r="E25" s="525"/>
      <c r="F25" s="525"/>
      <c r="G25" s="525"/>
      <c r="H25" s="525"/>
      <c r="I25" s="525"/>
    </row>
    <row r="26" spans="1:9" ht="18" customHeight="1">
      <c r="G26" s="546" t="s">
        <v>32</v>
      </c>
      <c r="H26" s="546"/>
      <c r="I26" s="546"/>
    </row>
    <row r="27" spans="1:9" ht="18" customHeight="1">
      <c r="I27" s="114"/>
    </row>
    <row r="28" spans="1:9" ht="18" customHeight="1">
      <c r="A28" s="525" t="s">
        <v>152</v>
      </c>
      <c r="B28" s="525"/>
      <c r="C28" s="525"/>
      <c r="D28" s="525"/>
      <c r="E28" s="525"/>
      <c r="F28" s="525"/>
      <c r="G28" s="525"/>
      <c r="H28" s="525"/>
      <c r="I28" s="525"/>
    </row>
    <row r="29" spans="1:9" ht="18" customHeight="1">
      <c r="A29" s="525"/>
      <c r="B29" s="525"/>
      <c r="C29" s="525"/>
      <c r="D29" s="525"/>
      <c r="E29" s="525"/>
      <c r="F29" s="525"/>
      <c r="G29" s="525"/>
      <c r="H29" s="525"/>
      <c r="I29" s="525"/>
    </row>
    <row r="30" spans="1:9" ht="18" customHeight="1">
      <c r="G30" s="546" t="s">
        <v>32</v>
      </c>
      <c r="H30" s="546"/>
      <c r="I30" s="546"/>
    </row>
    <row r="32" spans="1:9" ht="27" customHeight="1">
      <c r="A32" s="525" t="s">
        <v>150</v>
      </c>
      <c r="B32" s="525"/>
      <c r="C32" s="525"/>
      <c r="D32" s="525"/>
      <c r="E32" s="525"/>
      <c r="F32" s="525"/>
      <c r="G32" s="525"/>
      <c r="H32" s="525"/>
      <c r="I32" s="525"/>
    </row>
    <row r="33" spans="1:9" ht="27" customHeight="1">
      <c r="A33" s="525"/>
      <c r="B33" s="525"/>
      <c r="C33" s="525"/>
      <c r="D33" s="525"/>
      <c r="E33" s="525"/>
      <c r="F33" s="525"/>
      <c r="G33" s="525"/>
      <c r="H33" s="525"/>
      <c r="I33" s="525"/>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9"/>
  <sheetViews>
    <sheetView view="pageBreakPreview" zoomScaleNormal="100" zoomScaleSheetLayoutView="100" workbookViewId="0">
      <pane ySplit="6" topLeftCell="A7" activePane="bottomLeft" state="frozen"/>
      <selection activeCell="E20" sqref="E20"/>
      <selection pane="bottomLeft" activeCell="B23" sqref="B23:C23"/>
    </sheetView>
  </sheetViews>
  <sheetFormatPr defaultColWidth="16.6640625" defaultRowHeight="12" outlineLevelRow="1"/>
  <cols>
    <col min="1" max="1" width="3.44140625" style="45" bestFit="1" customWidth="1"/>
    <col min="2" max="2" width="3.77734375" style="45" customWidth="1"/>
    <col min="3" max="3" width="29" style="45" customWidth="1"/>
    <col min="4" max="4" width="45.6640625" style="45" customWidth="1"/>
    <col min="5" max="5" width="4.88671875" style="45" customWidth="1"/>
    <col min="6" max="6" width="18.88671875" style="45" customWidth="1"/>
    <col min="7" max="7" width="8.109375" style="45" customWidth="1"/>
    <col min="8" max="8" width="21.44140625" style="45" customWidth="1"/>
    <col min="9" max="9" width="18.21875" style="45" customWidth="1"/>
    <col min="10" max="10" width="3.77734375" style="45" customWidth="1"/>
    <col min="11" max="16384" width="16.6640625" style="45"/>
  </cols>
  <sheetData>
    <row r="1" spans="1:12" ht="12.75" customHeight="1">
      <c r="B1" s="269" t="s">
        <v>48</v>
      </c>
      <c r="C1" s="269"/>
      <c r="K1" s="421"/>
      <c r="L1" s="421"/>
    </row>
    <row r="2" spans="1:12" ht="12.75" customHeight="1">
      <c r="A2" s="59"/>
      <c r="B2" s="422" t="s">
        <v>782</v>
      </c>
      <c r="C2" s="422"/>
      <c r="D2" s="422"/>
      <c r="E2" s="422"/>
      <c r="F2" s="422"/>
      <c r="G2" s="422"/>
      <c r="H2" s="422"/>
      <c r="I2" s="422"/>
      <c r="K2" s="421"/>
      <c r="L2" s="421"/>
    </row>
    <row r="3" spans="1:12" ht="3" customHeight="1">
      <c r="K3" s="421"/>
      <c r="L3" s="421"/>
    </row>
    <row r="4" spans="1:12" ht="12.75" customHeight="1">
      <c r="H4" s="423" t="s">
        <v>650</v>
      </c>
      <c r="I4" s="423"/>
      <c r="K4" s="421"/>
      <c r="L4" s="421"/>
    </row>
    <row r="5" spans="1:12" ht="3.6" customHeight="1">
      <c r="K5" s="421"/>
      <c r="L5" s="421"/>
    </row>
    <row r="6" spans="1:12" ht="12.75" customHeight="1">
      <c r="A6" s="238">
        <v>0</v>
      </c>
      <c r="B6" s="424" t="s">
        <v>645</v>
      </c>
      <c r="C6" s="426"/>
      <c r="D6" s="424" t="s">
        <v>651</v>
      </c>
      <c r="E6" s="425"/>
      <c r="F6" s="425"/>
      <c r="G6" s="426"/>
      <c r="H6" s="56" t="s">
        <v>642</v>
      </c>
      <c r="I6" s="56" t="s">
        <v>797</v>
      </c>
      <c r="J6" s="62"/>
    </row>
    <row r="7" spans="1:12" s="27" customFormat="1" ht="68.400000000000006" customHeight="1">
      <c r="A7" s="27">
        <f>A6+1</f>
        <v>1</v>
      </c>
      <c r="B7" s="405" t="s">
        <v>804</v>
      </c>
      <c r="C7" s="406"/>
      <c r="D7" s="402"/>
      <c r="E7" s="403"/>
      <c r="F7" s="403"/>
      <c r="G7" s="404"/>
      <c r="H7" s="343"/>
      <c r="I7" s="343"/>
      <c r="J7" s="98"/>
    </row>
    <row r="8" spans="1:12" s="27" customFormat="1" ht="68.400000000000006" customHeight="1">
      <c r="A8" s="27">
        <f t="shared" ref="A8:A26" si="0">A7+1</f>
        <v>2</v>
      </c>
      <c r="B8" s="413" t="s">
        <v>805</v>
      </c>
      <c r="C8" s="414"/>
      <c r="D8" s="407"/>
      <c r="E8" s="408"/>
      <c r="F8" s="408"/>
      <c r="G8" s="409"/>
      <c r="H8" s="344"/>
      <c r="I8" s="344"/>
      <c r="J8" s="98"/>
    </row>
    <row r="9" spans="1:12" s="27" customFormat="1" ht="27" customHeight="1">
      <c r="A9" s="27">
        <f t="shared" si="0"/>
        <v>3</v>
      </c>
      <c r="B9" s="415" t="s">
        <v>757</v>
      </c>
      <c r="C9" s="416"/>
      <c r="D9" s="351" t="s">
        <v>770</v>
      </c>
      <c r="E9" s="362" t="s">
        <v>769</v>
      </c>
      <c r="F9" s="352"/>
      <c r="G9" s="353" t="s">
        <v>758</v>
      </c>
      <c r="H9" s="345" t="s">
        <v>762</v>
      </c>
      <c r="I9" s="345"/>
      <c r="J9" s="98"/>
    </row>
    <row r="10" spans="1:12" s="27" customFormat="1" ht="30.75" customHeight="1">
      <c r="A10" s="27">
        <f t="shared" si="0"/>
        <v>4</v>
      </c>
      <c r="B10" s="417" t="s">
        <v>759</v>
      </c>
      <c r="C10" s="418"/>
      <c r="D10" s="354" t="s">
        <v>771</v>
      </c>
      <c r="E10" s="363" t="s">
        <v>769</v>
      </c>
      <c r="F10" s="355"/>
      <c r="G10" s="356" t="s">
        <v>760</v>
      </c>
      <c r="H10" s="66"/>
      <c r="I10" s="66"/>
      <c r="J10" s="98"/>
    </row>
    <row r="11" spans="1:12" s="27" customFormat="1" ht="68.400000000000006" customHeight="1">
      <c r="A11" s="27">
        <f t="shared" si="0"/>
        <v>5</v>
      </c>
      <c r="B11" s="419" t="s">
        <v>806</v>
      </c>
      <c r="C11" s="420"/>
      <c r="D11" s="402"/>
      <c r="E11" s="403"/>
      <c r="F11" s="403"/>
      <c r="G11" s="404"/>
      <c r="H11" s="63"/>
      <c r="I11" s="63"/>
      <c r="J11" s="98"/>
    </row>
    <row r="12" spans="1:12" s="27" customFormat="1" ht="68.400000000000006" customHeight="1">
      <c r="A12" s="27">
        <f t="shared" si="0"/>
        <v>6</v>
      </c>
      <c r="B12" s="419" t="s">
        <v>807</v>
      </c>
      <c r="C12" s="420"/>
      <c r="D12" s="410"/>
      <c r="E12" s="411"/>
      <c r="F12" s="411"/>
      <c r="G12" s="412"/>
      <c r="H12" s="65"/>
      <c r="I12" s="64"/>
      <c r="J12" s="98"/>
    </row>
    <row r="13" spans="1:12" s="27" customFormat="1" ht="68.400000000000006" customHeight="1">
      <c r="A13" s="27">
        <f t="shared" si="0"/>
        <v>7</v>
      </c>
      <c r="B13" s="405" t="s">
        <v>808</v>
      </c>
      <c r="C13" s="406"/>
      <c r="D13" s="402"/>
      <c r="E13" s="403"/>
      <c r="F13" s="403"/>
      <c r="G13" s="404"/>
      <c r="H13" s="63"/>
      <c r="I13" s="63"/>
      <c r="J13" s="98"/>
    </row>
    <row r="14" spans="1:12" s="27" customFormat="1" ht="68.400000000000006" customHeight="1">
      <c r="A14" s="27">
        <f t="shared" si="0"/>
        <v>8</v>
      </c>
      <c r="B14" s="405" t="s">
        <v>809</v>
      </c>
      <c r="C14" s="406"/>
      <c r="D14" s="410"/>
      <c r="E14" s="411"/>
      <c r="F14" s="411"/>
      <c r="G14" s="412"/>
      <c r="H14" s="65"/>
      <c r="I14" s="64"/>
      <c r="J14" s="98"/>
    </row>
    <row r="15" spans="1:12" s="27" customFormat="1" ht="68.400000000000006" customHeight="1">
      <c r="A15" s="27">
        <f t="shared" si="0"/>
        <v>9</v>
      </c>
      <c r="B15" s="405" t="s">
        <v>810</v>
      </c>
      <c r="C15" s="406"/>
      <c r="D15" s="402"/>
      <c r="E15" s="403"/>
      <c r="F15" s="403"/>
      <c r="G15" s="404"/>
      <c r="H15" s="63"/>
      <c r="I15" s="63"/>
      <c r="J15" s="98"/>
    </row>
    <row r="16" spans="1:12" s="27" customFormat="1" ht="68.400000000000006" customHeight="1">
      <c r="A16" s="27">
        <f t="shared" si="0"/>
        <v>10</v>
      </c>
      <c r="B16" s="413" t="s">
        <v>811</v>
      </c>
      <c r="C16" s="414"/>
      <c r="D16" s="430"/>
      <c r="E16" s="431"/>
      <c r="F16" s="431"/>
      <c r="G16" s="432"/>
      <c r="H16" s="427"/>
      <c r="I16" s="427"/>
    </row>
    <row r="17" spans="1:10" s="27" customFormat="1" ht="27" customHeight="1">
      <c r="A17" s="27">
        <f t="shared" si="0"/>
        <v>11</v>
      </c>
      <c r="B17" s="433"/>
      <c r="C17" s="434"/>
      <c r="D17" s="346" t="s">
        <v>772</v>
      </c>
      <c r="E17" s="364" t="s">
        <v>769</v>
      </c>
      <c r="F17" s="347"/>
      <c r="G17" s="348" t="s">
        <v>761</v>
      </c>
      <c r="H17" s="428"/>
      <c r="I17" s="428"/>
    </row>
    <row r="18" spans="1:10" s="27" customFormat="1" ht="68.400000000000006" customHeight="1">
      <c r="A18" s="27">
        <f t="shared" si="0"/>
        <v>12</v>
      </c>
      <c r="B18" s="405" t="s">
        <v>812</v>
      </c>
      <c r="C18" s="406"/>
      <c r="D18" s="402"/>
      <c r="E18" s="403"/>
      <c r="F18" s="403"/>
      <c r="G18" s="404"/>
      <c r="H18" s="63"/>
      <c r="I18" s="63"/>
      <c r="J18" s="98"/>
    </row>
    <row r="19" spans="1:10" s="27" customFormat="1" ht="68.400000000000006" customHeight="1">
      <c r="A19" s="27">
        <f t="shared" si="0"/>
        <v>13</v>
      </c>
      <c r="B19" s="405" t="s">
        <v>813</v>
      </c>
      <c r="C19" s="406"/>
      <c r="D19" s="402"/>
      <c r="E19" s="403"/>
      <c r="F19" s="403"/>
      <c r="G19" s="404"/>
      <c r="H19" s="63"/>
      <c r="I19" s="63"/>
      <c r="J19" s="98"/>
    </row>
    <row r="20" spans="1:10" s="27" customFormat="1" ht="68.400000000000006" customHeight="1">
      <c r="A20" s="27">
        <f t="shared" si="0"/>
        <v>14</v>
      </c>
      <c r="B20" s="405" t="s">
        <v>814</v>
      </c>
      <c r="C20" s="406"/>
      <c r="D20" s="402"/>
      <c r="E20" s="403"/>
      <c r="F20" s="403"/>
      <c r="G20" s="404"/>
      <c r="H20" s="66"/>
      <c r="I20" s="63"/>
      <c r="J20" s="98"/>
    </row>
    <row r="21" spans="1:10" s="27" customFormat="1" ht="68.400000000000006" customHeight="1">
      <c r="A21" s="27">
        <f t="shared" si="0"/>
        <v>15</v>
      </c>
      <c r="B21" s="405" t="s">
        <v>815</v>
      </c>
      <c r="C21" s="406"/>
      <c r="D21" s="405"/>
      <c r="E21" s="429"/>
      <c r="F21" s="429"/>
      <c r="G21" s="406"/>
      <c r="H21" s="66"/>
      <c r="I21" s="63"/>
    </row>
    <row r="22" spans="1:10" s="27" customFormat="1" ht="68.400000000000006" customHeight="1">
      <c r="A22" s="27">
        <f t="shared" si="0"/>
        <v>16</v>
      </c>
      <c r="B22" s="405" t="s">
        <v>816</v>
      </c>
      <c r="C22" s="406"/>
      <c r="D22" s="402"/>
      <c r="E22" s="403"/>
      <c r="F22" s="403"/>
      <c r="G22" s="404"/>
      <c r="H22" s="66"/>
      <c r="I22" s="63"/>
    </row>
    <row r="23" spans="1:10" s="27" customFormat="1" ht="68.400000000000006" customHeight="1">
      <c r="A23" s="27">
        <f t="shared" si="0"/>
        <v>17</v>
      </c>
      <c r="B23" s="405" t="s">
        <v>817</v>
      </c>
      <c r="C23" s="406"/>
      <c r="D23" s="402"/>
      <c r="E23" s="403"/>
      <c r="F23" s="403"/>
      <c r="G23" s="404"/>
      <c r="H23" s="66"/>
      <c r="I23" s="63"/>
    </row>
    <row r="24" spans="1:10" s="27" customFormat="1" ht="68.400000000000006" customHeight="1">
      <c r="A24" s="27">
        <f t="shared" si="0"/>
        <v>18</v>
      </c>
      <c r="B24" s="419" t="s">
        <v>818</v>
      </c>
      <c r="C24" s="420"/>
      <c r="D24" s="368"/>
      <c r="E24" s="369"/>
      <c r="F24" s="369"/>
      <c r="G24" s="370"/>
      <c r="H24" s="66"/>
      <c r="I24" s="63"/>
    </row>
    <row r="25" spans="1:10" s="27" customFormat="1" ht="68.400000000000006" customHeight="1">
      <c r="A25" s="27">
        <f t="shared" si="0"/>
        <v>19</v>
      </c>
      <c r="B25" s="419" t="s">
        <v>819</v>
      </c>
      <c r="C25" s="420"/>
      <c r="D25" s="368"/>
      <c r="E25" s="369"/>
      <c r="F25" s="369"/>
      <c r="G25" s="370"/>
      <c r="H25" s="66"/>
      <c r="I25" s="63"/>
    </row>
    <row r="26" spans="1:10" s="27" customFormat="1" ht="68.400000000000006" customHeight="1">
      <c r="A26" s="27">
        <f t="shared" si="0"/>
        <v>20</v>
      </c>
      <c r="B26" s="419" t="s">
        <v>820</v>
      </c>
      <c r="C26" s="420"/>
      <c r="D26" s="368"/>
      <c r="E26" s="369"/>
      <c r="F26" s="369"/>
      <c r="G26" s="370"/>
      <c r="H26" s="66"/>
      <c r="I26" s="63"/>
    </row>
    <row r="27" spans="1:10" s="27" customFormat="1" ht="68.400000000000006" customHeight="1">
      <c r="B27" s="405" t="s">
        <v>652</v>
      </c>
      <c r="C27" s="406"/>
      <c r="D27" s="402"/>
      <c r="E27" s="403"/>
      <c r="F27" s="403"/>
      <c r="G27" s="404"/>
      <c r="H27" s="63"/>
      <c r="I27" s="63"/>
    </row>
    <row r="28" spans="1:10" s="27" customFormat="1" hidden="1" outlineLevel="1">
      <c r="A28" s="27">
        <f>A22+1</f>
        <v>17</v>
      </c>
      <c r="B28" s="63"/>
      <c r="C28" s="66"/>
      <c r="D28" s="65"/>
      <c r="E28" s="349"/>
      <c r="F28" s="349"/>
      <c r="G28" s="349"/>
      <c r="H28" s="349"/>
      <c r="I28" s="349"/>
    </row>
    <row r="29" spans="1:10" s="27" customFormat="1" hidden="1" outlineLevel="1">
      <c r="A29" s="27">
        <f t="shared" ref="A29:A38" si="1">A28+1</f>
        <v>18</v>
      </c>
      <c r="B29" s="63"/>
      <c r="C29" s="66"/>
      <c r="D29" s="66"/>
      <c r="E29" s="350"/>
      <c r="F29" s="350"/>
      <c r="G29" s="350"/>
      <c r="H29" s="350"/>
      <c r="I29" s="350"/>
    </row>
    <row r="30" spans="1:10" s="27" customFormat="1" hidden="1" outlineLevel="1">
      <c r="A30" s="27">
        <f t="shared" si="1"/>
        <v>19</v>
      </c>
      <c r="B30" s="63"/>
      <c r="C30" s="66"/>
      <c r="D30" s="66"/>
      <c r="E30" s="350"/>
      <c r="F30" s="350"/>
      <c r="G30" s="350"/>
      <c r="H30" s="350"/>
      <c r="I30" s="350"/>
    </row>
    <row r="31" spans="1:10" s="27" customFormat="1" hidden="1" outlineLevel="1">
      <c r="A31" s="27">
        <f t="shared" si="1"/>
        <v>20</v>
      </c>
      <c r="B31" s="63"/>
      <c r="C31" s="66"/>
      <c r="D31" s="66"/>
      <c r="E31" s="350"/>
      <c r="F31" s="350"/>
      <c r="G31" s="350"/>
      <c r="H31" s="350"/>
      <c r="I31" s="350"/>
    </row>
    <row r="32" spans="1:10" s="27" customFormat="1" hidden="1" outlineLevel="1">
      <c r="A32" s="27">
        <f t="shared" si="1"/>
        <v>21</v>
      </c>
      <c r="B32" s="63"/>
      <c r="C32" s="66"/>
      <c r="D32" s="66"/>
      <c r="E32" s="350"/>
      <c r="F32" s="350"/>
      <c r="G32" s="350"/>
      <c r="H32" s="350"/>
      <c r="I32" s="350"/>
    </row>
    <row r="33" spans="1:9" s="27" customFormat="1" hidden="1" outlineLevel="1">
      <c r="A33" s="27">
        <f t="shared" si="1"/>
        <v>22</v>
      </c>
      <c r="B33" s="63"/>
      <c r="C33" s="66"/>
      <c r="D33" s="66"/>
      <c r="E33" s="350"/>
      <c r="F33" s="350"/>
      <c r="G33" s="350"/>
      <c r="H33" s="350"/>
      <c r="I33" s="350"/>
    </row>
    <row r="34" spans="1:9" s="27" customFormat="1" hidden="1" outlineLevel="1">
      <c r="A34" s="27">
        <f t="shared" si="1"/>
        <v>23</v>
      </c>
      <c r="B34" s="63"/>
      <c r="C34" s="66"/>
      <c r="D34" s="66"/>
      <c r="E34" s="350"/>
      <c r="F34" s="350"/>
      <c r="G34" s="350"/>
      <c r="H34" s="350"/>
      <c r="I34" s="350"/>
    </row>
    <row r="35" spans="1:9" s="27" customFormat="1" hidden="1" outlineLevel="1">
      <c r="A35" s="27">
        <f t="shared" si="1"/>
        <v>24</v>
      </c>
      <c r="B35" s="63"/>
      <c r="C35" s="66"/>
      <c r="D35" s="66"/>
      <c r="E35" s="350"/>
      <c r="F35" s="350"/>
      <c r="G35" s="350"/>
      <c r="H35" s="350"/>
      <c r="I35" s="350"/>
    </row>
    <row r="36" spans="1:9" s="27" customFormat="1" hidden="1" outlineLevel="1">
      <c r="A36" s="27">
        <f t="shared" si="1"/>
        <v>25</v>
      </c>
      <c r="B36" s="63"/>
      <c r="C36" s="66"/>
      <c r="D36" s="66"/>
      <c r="E36" s="350"/>
      <c r="F36" s="350"/>
      <c r="G36" s="350"/>
      <c r="H36" s="350"/>
      <c r="I36" s="350"/>
    </row>
    <row r="37" spans="1:9" s="27" customFormat="1" hidden="1" outlineLevel="1">
      <c r="A37" s="27">
        <f t="shared" si="1"/>
        <v>26</v>
      </c>
      <c r="B37" s="63"/>
      <c r="C37" s="66"/>
      <c r="D37" s="66"/>
      <c r="E37" s="350"/>
      <c r="F37" s="350"/>
      <c r="G37" s="350"/>
      <c r="H37" s="350"/>
      <c r="I37" s="350"/>
    </row>
    <row r="38" spans="1:9" s="27" customFormat="1" hidden="1" outlineLevel="1">
      <c r="A38" s="27">
        <f t="shared" si="1"/>
        <v>27</v>
      </c>
      <c r="B38" s="63"/>
      <c r="C38" s="66"/>
      <c r="D38" s="66"/>
      <c r="E38" s="350"/>
      <c r="F38" s="350"/>
      <c r="G38" s="350"/>
      <c r="H38" s="350"/>
      <c r="I38" s="350"/>
    </row>
    <row r="39"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2">
    <mergeCell ref="B18:C18"/>
    <mergeCell ref="B19:C19"/>
    <mergeCell ref="B20:C20"/>
    <mergeCell ref="D27:G27"/>
    <mergeCell ref="H16:H17"/>
    <mergeCell ref="D22:G22"/>
    <mergeCell ref="D23:G23"/>
    <mergeCell ref="B27:C27"/>
    <mergeCell ref="B21:C21"/>
    <mergeCell ref="B22:C22"/>
    <mergeCell ref="B23:C23"/>
    <mergeCell ref="B24:C24"/>
    <mergeCell ref="B25:C25"/>
    <mergeCell ref="B16:C17"/>
    <mergeCell ref="B26:C26"/>
    <mergeCell ref="I16:I17"/>
    <mergeCell ref="D18:G18"/>
    <mergeCell ref="D19:G19"/>
    <mergeCell ref="D20:G20"/>
    <mergeCell ref="D21:G21"/>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98425196850393704" right="0.98425196850393704" top="0.98425196850393704" bottom="0.98425196850393704" header="0.31496062992125984" footer="0.31496062992125984"/>
  <pageSetup paperSize="9" scale="54"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142</v>
      </c>
    </row>
    <row r="2" spans="1:14" ht="24" customHeight="1">
      <c r="B2" s="549" t="s">
        <v>154</v>
      </c>
      <c r="C2" s="549"/>
      <c r="D2" s="549"/>
      <c r="E2" s="549"/>
      <c r="F2" s="549"/>
      <c r="G2" s="549"/>
      <c r="H2" s="549"/>
      <c r="I2" s="549"/>
      <c r="J2" s="549"/>
      <c r="K2" s="549"/>
      <c r="L2" s="549"/>
      <c r="M2" s="549"/>
      <c r="N2" s="549"/>
    </row>
    <row r="3" spans="1:14" ht="24" customHeight="1">
      <c r="B3" s="1" t="s">
        <v>203</v>
      </c>
      <c r="L3" s="548" t="s">
        <v>196</v>
      </c>
      <c r="M3" s="548"/>
      <c r="N3" s="548"/>
    </row>
    <row r="4" spans="1:14" ht="7.5" customHeight="1"/>
    <row r="5" spans="1:14" ht="24" customHeight="1">
      <c r="B5" s="532" t="s">
        <v>47</v>
      </c>
      <c r="C5" s="533"/>
      <c r="D5" s="532" t="s">
        <v>46</v>
      </c>
      <c r="E5" s="534"/>
      <c r="F5" s="534"/>
      <c r="G5" s="534"/>
      <c r="H5" s="534"/>
      <c r="I5" s="534"/>
      <c r="J5" s="534"/>
      <c r="K5" s="534"/>
      <c r="L5" s="534"/>
      <c r="M5" s="533"/>
      <c r="N5" s="2"/>
    </row>
    <row r="6" spans="1:14" ht="24" customHeight="1">
      <c r="B6" s="3"/>
      <c r="C6" s="4"/>
      <c r="D6" s="532" t="s">
        <v>209</v>
      </c>
      <c r="E6" s="534"/>
      <c r="F6" s="533"/>
      <c r="G6" s="532" t="s">
        <v>210</v>
      </c>
      <c r="H6" s="534"/>
      <c r="I6" s="534"/>
      <c r="J6" s="534"/>
      <c r="K6" s="534"/>
      <c r="L6" s="534"/>
      <c r="M6" s="533"/>
      <c r="N6" s="4"/>
    </row>
    <row r="7" spans="1:14" ht="24" customHeight="1">
      <c r="B7" s="5" t="s">
        <v>155</v>
      </c>
      <c r="C7" s="6" t="s">
        <v>45</v>
      </c>
      <c r="D7" s="7"/>
      <c r="E7" s="7"/>
      <c r="F7" s="6"/>
      <c r="G7" s="7"/>
      <c r="H7" s="528" t="s">
        <v>44</v>
      </c>
      <c r="I7" s="529"/>
      <c r="J7" s="528" t="s">
        <v>43</v>
      </c>
      <c r="K7" s="529"/>
      <c r="L7" s="528" t="s">
        <v>42</v>
      </c>
      <c r="M7" s="529"/>
      <c r="N7" s="6" t="s">
        <v>13</v>
      </c>
    </row>
    <row r="8" spans="1:14" ht="24" customHeight="1">
      <c r="B8" s="3"/>
      <c r="C8" s="6" t="s">
        <v>41</v>
      </c>
      <c r="D8" s="5" t="s">
        <v>38</v>
      </c>
      <c r="E8" s="5" t="s">
        <v>40</v>
      </c>
      <c r="F8" s="6" t="s">
        <v>39</v>
      </c>
      <c r="G8" s="5" t="s">
        <v>38</v>
      </c>
      <c r="H8" s="5"/>
      <c r="I8" s="7" t="s">
        <v>37</v>
      </c>
      <c r="J8" s="5"/>
      <c r="K8" s="7" t="s">
        <v>37</v>
      </c>
      <c r="L8" s="5"/>
      <c r="M8" s="7" t="s">
        <v>37</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35</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34</v>
      </c>
      <c r="C13" s="16"/>
      <c r="D13" s="17"/>
      <c r="E13" s="17"/>
      <c r="F13" s="16"/>
      <c r="G13" s="17"/>
      <c r="H13" s="17"/>
      <c r="I13" s="17"/>
      <c r="J13" s="17"/>
      <c r="K13" s="17"/>
      <c r="L13" s="17"/>
      <c r="M13" s="16"/>
      <c r="N13" s="4"/>
    </row>
    <row r="14" spans="1:14" ht="24" customHeight="1">
      <c r="B14" s="3" t="s">
        <v>33</v>
      </c>
      <c r="C14" s="16"/>
      <c r="D14" s="17"/>
      <c r="E14" s="17"/>
      <c r="F14" s="16"/>
      <c r="G14" s="17"/>
      <c r="H14" s="17"/>
      <c r="I14" s="17"/>
      <c r="J14" s="17"/>
      <c r="K14" s="17"/>
      <c r="L14" s="17"/>
      <c r="M14" s="16"/>
      <c r="N14" s="4"/>
    </row>
    <row r="15" spans="1:14" ht="24" customHeight="1">
      <c r="B15" s="3"/>
      <c r="C15" s="16"/>
      <c r="D15" s="17"/>
      <c r="E15" s="17"/>
      <c r="F15" s="16"/>
      <c r="G15" s="17"/>
      <c r="H15" s="17"/>
      <c r="I15" s="17"/>
      <c r="J15" s="17"/>
      <c r="K15" s="17"/>
      <c r="L15" s="17"/>
      <c r="M15" s="16"/>
      <c r="N15" s="4"/>
    </row>
    <row r="16" spans="1:14" ht="24" customHeight="1">
      <c r="A16" s="20"/>
      <c r="B16" s="3"/>
      <c r="C16" s="16"/>
      <c r="D16" s="17"/>
      <c r="E16" s="17"/>
      <c r="F16" s="16"/>
      <c r="G16" s="17"/>
      <c r="H16" s="17"/>
      <c r="I16" s="17"/>
      <c r="J16" s="17"/>
      <c r="K16" s="17"/>
      <c r="L16" s="17"/>
      <c r="M16" s="16"/>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45" customWidth="1"/>
    <col min="2" max="9" width="26.88671875" style="45" customWidth="1"/>
    <col min="10" max="16384" width="9" style="45"/>
  </cols>
  <sheetData>
    <row r="1" spans="1:9" s="27" customFormat="1" ht="28.5" customHeight="1">
      <c r="A1" s="26" t="s">
        <v>117</v>
      </c>
    </row>
    <row r="2" spans="1:9" s="27" customFormat="1" ht="28.5" customHeight="1">
      <c r="A2" s="28" t="s">
        <v>53</v>
      </c>
      <c r="B2" s="29" t="s">
        <v>55</v>
      </c>
      <c r="C2" s="30" t="s">
        <v>56</v>
      </c>
      <c r="D2" s="31" t="s">
        <v>57</v>
      </c>
      <c r="E2" s="32" t="s">
        <v>58</v>
      </c>
      <c r="F2" s="33" t="s">
        <v>59</v>
      </c>
      <c r="G2" s="34" t="s">
        <v>60</v>
      </c>
      <c r="H2" s="35" t="s">
        <v>61</v>
      </c>
      <c r="I2" s="46" t="s">
        <v>176</v>
      </c>
    </row>
    <row r="3" spans="1:9" s="27" customFormat="1" ht="28.5" customHeight="1">
      <c r="A3" s="36" t="s">
        <v>54</v>
      </c>
      <c r="B3" s="37" t="s">
        <v>87</v>
      </c>
      <c r="C3" s="38" t="s">
        <v>88</v>
      </c>
      <c r="D3" s="39" t="s">
        <v>18</v>
      </c>
      <c r="E3" s="32" t="s">
        <v>467</v>
      </c>
      <c r="F3" s="33" t="s">
        <v>470</v>
      </c>
      <c r="G3" s="34" t="s">
        <v>182</v>
      </c>
      <c r="H3" s="35" t="s">
        <v>102</v>
      </c>
      <c r="I3" s="46" t="s">
        <v>178</v>
      </c>
    </row>
    <row r="4" spans="1:9" s="27" customFormat="1" ht="28.5" customHeight="1">
      <c r="A4" s="36"/>
      <c r="B4" s="37" t="s">
        <v>89</v>
      </c>
      <c r="C4" s="38" t="s">
        <v>90</v>
      </c>
      <c r="D4" s="39" t="s">
        <v>19</v>
      </c>
      <c r="E4" s="28"/>
      <c r="F4" s="28"/>
      <c r="G4" s="28"/>
      <c r="H4" s="35" t="s">
        <v>103</v>
      </c>
      <c r="I4" s="28"/>
    </row>
    <row r="5" spans="1:9" s="27" customFormat="1" ht="28.5" customHeight="1">
      <c r="A5" s="36"/>
      <c r="B5" s="37" t="s">
        <v>165</v>
      </c>
      <c r="C5" s="38" t="s">
        <v>92</v>
      </c>
      <c r="D5" s="39" t="s">
        <v>474</v>
      </c>
      <c r="E5" s="28"/>
      <c r="F5" s="28"/>
      <c r="G5" s="28"/>
      <c r="H5" s="35" t="s">
        <v>104</v>
      </c>
      <c r="I5" s="28"/>
    </row>
    <row r="6" spans="1:9" s="27" customFormat="1" ht="28.5" customHeight="1">
      <c r="A6" s="36"/>
      <c r="B6" s="37" t="s">
        <v>86</v>
      </c>
      <c r="C6" s="28"/>
      <c r="D6" s="28"/>
      <c r="E6" s="28"/>
      <c r="F6" s="28"/>
      <c r="G6" s="28"/>
      <c r="H6" s="35" t="s">
        <v>183</v>
      </c>
      <c r="I6" s="28"/>
    </row>
    <row r="7" spans="1:9" s="27" customFormat="1" ht="28.5" customHeight="1">
      <c r="A7" s="36"/>
      <c r="B7" s="37" t="s">
        <v>93</v>
      </c>
      <c r="C7" s="28"/>
      <c r="D7" s="28"/>
      <c r="E7" s="28"/>
      <c r="F7" s="28"/>
      <c r="G7" s="28"/>
      <c r="H7" s="35" t="s">
        <v>106</v>
      </c>
      <c r="I7" s="28"/>
    </row>
    <row r="8" spans="1:9" s="27" customFormat="1" ht="28.5" customHeight="1">
      <c r="A8" s="36"/>
      <c r="B8" s="37" t="s">
        <v>167</v>
      </c>
      <c r="C8" s="28"/>
      <c r="D8" s="28"/>
      <c r="E8" s="28"/>
      <c r="F8" s="28"/>
      <c r="G8" s="28"/>
      <c r="H8" s="35" t="s">
        <v>107</v>
      </c>
      <c r="I8" s="28"/>
    </row>
    <row r="9" spans="1:9" s="27" customFormat="1" ht="28.5" customHeight="1">
      <c r="A9" s="36"/>
      <c r="B9" s="37" t="s">
        <v>95</v>
      </c>
      <c r="C9" s="28"/>
      <c r="D9" s="28"/>
      <c r="E9" s="28"/>
      <c r="F9" s="28"/>
      <c r="G9" s="28"/>
      <c r="H9" s="35" t="s">
        <v>108</v>
      </c>
      <c r="I9" s="28"/>
    </row>
    <row r="10" spans="1:9" s="27" customFormat="1" ht="28.5" customHeight="1">
      <c r="A10" s="36"/>
      <c r="B10" s="37" t="s">
        <v>187</v>
      </c>
      <c r="C10" s="28"/>
      <c r="D10" s="28"/>
      <c r="E10" s="28"/>
      <c r="F10" s="28"/>
      <c r="G10" s="28"/>
      <c r="H10" s="35" t="s">
        <v>91</v>
      </c>
      <c r="I10" s="28"/>
    </row>
    <row r="11" spans="1:9" s="27" customFormat="1" ht="36">
      <c r="A11" s="36"/>
      <c r="B11" s="37" t="s">
        <v>188</v>
      </c>
      <c r="C11" s="28"/>
      <c r="D11" s="28"/>
      <c r="E11" s="28"/>
      <c r="F11" s="28"/>
      <c r="G11" s="28"/>
      <c r="H11" s="35" t="s">
        <v>109</v>
      </c>
      <c r="I11" s="28"/>
    </row>
    <row r="12" spans="1:9" s="27" customFormat="1" ht="28.5" customHeight="1">
      <c r="A12" s="36"/>
      <c r="B12" s="37" t="s">
        <v>169</v>
      </c>
      <c r="C12" s="28"/>
      <c r="D12" s="28"/>
      <c r="E12" s="28"/>
      <c r="F12" s="28"/>
      <c r="G12" s="28"/>
      <c r="H12" s="35" t="s">
        <v>110</v>
      </c>
      <c r="I12" s="28"/>
    </row>
    <row r="13" spans="1:9" s="27" customFormat="1" ht="28.5" customHeight="1">
      <c r="A13" s="36"/>
      <c r="B13" s="37" t="s">
        <v>171</v>
      </c>
      <c r="C13" s="28"/>
      <c r="D13" s="28"/>
      <c r="E13" s="28"/>
      <c r="F13" s="28"/>
      <c r="G13" s="28"/>
      <c r="H13" s="35" t="s">
        <v>20</v>
      </c>
      <c r="I13" s="28"/>
    </row>
    <row r="14" spans="1:9" s="27" customFormat="1" ht="28.5" customHeight="1">
      <c r="A14" s="36"/>
      <c r="B14" s="28"/>
      <c r="C14" s="28"/>
      <c r="D14" s="28"/>
      <c r="E14" s="28"/>
      <c r="F14" s="28"/>
      <c r="G14" s="28"/>
      <c r="H14" s="35" t="s">
        <v>190</v>
      </c>
      <c r="I14" s="28"/>
    </row>
    <row r="15" spans="1:9" s="27" customFormat="1" ht="28.5" customHeight="1">
      <c r="A15" s="36"/>
      <c r="B15" s="28"/>
      <c r="C15" s="28"/>
      <c r="D15" s="28"/>
      <c r="E15" s="28"/>
      <c r="F15" s="28"/>
      <c r="G15" s="28"/>
      <c r="H15" s="35" t="s">
        <v>192</v>
      </c>
      <c r="I15" s="28"/>
    </row>
    <row r="16" spans="1:9" s="27" customFormat="1" ht="28.5" customHeight="1">
      <c r="A16" s="36"/>
      <c r="B16" s="28"/>
      <c r="C16" s="28"/>
      <c r="D16" s="28"/>
      <c r="E16" s="28"/>
      <c r="F16" s="28"/>
      <c r="G16" s="28"/>
      <c r="H16" s="35" t="s">
        <v>111</v>
      </c>
      <c r="I16" s="28"/>
    </row>
    <row r="17" spans="1:9" s="27" customFormat="1" ht="28.5" customHeight="1">
      <c r="A17" s="36"/>
      <c r="B17" s="28"/>
      <c r="C17" s="28"/>
      <c r="D17" s="28"/>
      <c r="E17" s="28"/>
      <c r="F17" s="28"/>
      <c r="G17" s="28"/>
      <c r="H17" s="35" t="s">
        <v>112</v>
      </c>
      <c r="I17" s="28"/>
    </row>
    <row r="18" spans="1:9" s="27" customFormat="1" ht="28.5" customHeight="1">
      <c r="A18" s="36"/>
      <c r="B18" s="28"/>
      <c r="C18" s="28"/>
      <c r="D18" s="28"/>
      <c r="E18" s="28"/>
      <c r="F18" s="28"/>
      <c r="G18" s="28"/>
      <c r="H18" s="35" t="s">
        <v>79</v>
      </c>
      <c r="I18" s="28"/>
    </row>
    <row r="19" spans="1:9" s="27" customFormat="1" ht="28.5" customHeight="1">
      <c r="A19" s="36"/>
      <c r="B19" s="28"/>
      <c r="C19" s="28"/>
      <c r="D19" s="28"/>
      <c r="E19" s="28"/>
      <c r="F19" s="28"/>
      <c r="G19" s="28"/>
      <c r="H19" s="35" t="s">
        <v>113</v>
      </c>
      <c r="I19" s="28"/>
    </row>
    <row r="20" spans="1:9" s="27" customFormat="1" ht="28.5" customHeight="1">
      <c r="A20" s="36"/>
      <c r="B20" s="28"/>
      <c r="C20" s="28"/>
      <c r="D20" s="28"/>
      <c r="E20" s="28"/>
      <c r="F20" s="28"/>
      <c r="G20" s="28"/>
      <c r="H20" s="35" t="s">
        <v>482</v>
      </c>
      <c r="I20" s="28"/>
    </row>
    <row r="21" spans="1:9" s="27" customFormat="1" ht="28.5" customHeight="1">
      <c r="A21" s="36"/>
      <c r="B21" s="28"/>
      <c r="C21" s="28"/>
      <c r="D21" s="28"/>
      <c r="E21" s="28"/>
      <c r="F21" s="28"/>
      <c r="G21" s="28"/>
      <c r="H21" s="35" t="s">
        <v>94</v>
      </c>
      <c r="I21" s="28"/>
    </row>
    <row r="22" spans="1:9" s="27" customFormat="1" ht="28.5" customHeight="1">
      <c r="A22" s="36"/>
      <c r="B22" s="28"/>
      <c r="C22" s="28"/>
      <c r="D22" s="28"/>
      <c r="E22" s="28"/>
      <c r="F22" s="28"/>
      <c r="G22" s="28"/>
      <c r="H22" s="35" t="s">
        <v>96</v>
      </c>
      <c r="I22" s="28"/>
    </row>
    <row r="23" spans="1:9" s="27" customFormat="1" ht="28.5" customHeight="1">
      <c r="A23" s="36"/>
      <c r="B23" s="28"/>
      <c r="C23" s="28"/>
      <c r="D23" s="28"/>
      <c r="E23" s="28"/>
      <c r="F23" s="28"/>
      <c r="G23" s="28"/>
      <c r="H23" s="35" t="s">
        <v>97</v>
      </c>
      <c r="I23" s="28"/>
    </row>
    <row r="24" spans="1:9" s="27" customFormat="1" ht="28.5" customHeight="1">
      <c r="A24" s="36"/>
      <c r="B24" s="28"/>
      <c r="C24" s="28"/>
      <c r="D24" s="28"/>
      <c r="E24" s="28"/>
      <c r="F24" s="28"/>
      <c r="G24" s="28"/>
      <c r="H24" s="35" t="s">
        <v>98</v>
      </c>
      <c r="I24" s="28"/>
    </row>
    <row r="25" spans="1:9" s="27" customFormat="1" ht="28.5" customHeight="1">
      <c r="A25" s="36"/>
      <c r="B25" s="28"/>
      <c r="C25" s="28"/>
      <c r="D25" s="28"/>
      <c r="E25" s="28"/>
      <c r="F25" s="28"/>
      <c r="G25" s="28"/>
      <c r="H25" s="35" t="s">
        <v>99</v>
      </c>
      <c r="I25" s="28"/>
    </row>
    <row r="26" spans="1:9" s="27" customFormat="1" ht="28.5" customHeight="1">
      <c r="A26" s="40"/>
      <c r="B26" s="28"/>
      <c r="C26" s="28"/>
      <c r="D26" s="28"/>
      <c r="E26" s="28"/>
      <c r="F26" s="28"/>
      <c r="G26" s="28"/>
      <c r="H26" s="35" t="s">
        <v>100</v>
      </c>
      <c r="I26" s="28"/>
    </row>
    <row r="27" spans="1:9" s="27" customFormat="1" ht="28.5" customHeight="1">
      <c r="A27" s="41"/>
      <c r="B27" s="42"/>
    </row>
    <row r="28" spans="1:9" s="27" customFormat="1" ht="28.5" customHeight="1">
      <c r="A28" s="28" t="s">
        <v>54</v>
      </c>
      <c r="B28" s="43" t="s">
        <v>62</v>
      </c>
      <c r="C28" s="42"/>
      <c r="D28" s="42"/>
      <c r="E28" s="42"/>
      <c r="F28" s="44"/>
    </row>
    <row r="29" spans="1:9" s="27" customFormat="1" ht="28.5" customHeight="1">
      <c r="A29" s="37" t="s">
        <v>87</v>
      </c>
      <c r="B29" s="28" t="s">
        <v>469</v>
      </c>
      <c r="C29" s="28"/>
      <c r="D29" s="28"/>
      <c r="E29" s="28"/>
      <c r="F29" s="28"/>
    </row>
    <row r="30" spans="1:9" s="27" customFormat="1" ht="28.5" customHeight="1">
      <c r="A30" s="37" t="s">
        <v>89</v>
      </c>
      <c r="B30" s="28" t="s">
        <v>469</v>
      </c>
      <c r="C30" s="28"/>
      <c r="D30" s="28"/>
      <c r="E30" s="28"/>
      <c r="F30" s="28"/>
    </row>
    <row r="31" spans="1:9" s="27" customFormat="1" ht="28.5" customHeight="1">
      <c r="A31" s="37" t="s">
        <v>165</v>
      </c>
      <c r="B31" s="28" t="s">
        <v>469</v>
      </c>
      <c r="C31" s="28"/>
      <c r="D31" s="28"/>
      <c r="E31" s="28"/>
      <c r="F31" s="28"/>
    </row>
    <row r="32" spans="1:9" s="27" customFormat="1" ht="28.5" customHeight="1">
      <c r="A32" s="37" t="s">
        <v>86</v>
      </c>
      <c r="B32" s="28" t="s">
        <v>63</v>
      </c>
      <c r="C32" s="28" t="s">
        <v>64</v>
      </c>
      <c r="D32" s="28"/>
      <c r="E32" s="28"/>
      <c r="F32" s="28"/>
    </row>
    <row r="33" spans="1:6" s="27" customFormat="1" ht="28.5" customHeight="1">
      <c r="A33" s="37" t="s">
        <v>93</v>
      </c>
      <c r="B33" s="28" t="s">
        <v>469</v>
      </c>
      <c r="C33" s="28"/>
      <c r="D33" s="28"/>
      <c r="E33" s="28"/>
      <c r="F33" s="28"/>
    </row>
    <row r="34" spans="1:6" s="27" customFormat="1" ht="28.5" customHeight="1">
      <c r="A34" s="37" t="s">
        <v>167</v>
      </c>
      <c r="B34" s="28" t="s">
        <v>469</v>
      </c>
      <c r="C34" s="28"/>
      <c r="D34" s="28"/>
      <c r="E34" s="28"/>
      <c r="F34" s="28"/>
    </row>
    <row r="35" spans="1:6" s="27" customFormat="1" ht="28.5" customHeight="1">
      <c r="A35" s="37" t="s">
        <v>95</v>
      </c>
      <c r="B35" s="28" t="s">
        <v>469</v>
      </c>
      <c r="C35" s="28"/>
      <c r="D35" s="28"/>
      <c r="E35" s="28"/>
      <c r="F35" s="28"/>
    </row>
    <row r="36" spans="1:6" s="27" customFormat="1" ht="36">
      <c r="A36" s="37" t="s">
        <v>186</v>
      </c>
      <c r="B36" s="28" t="s">
        <v>469</v>
      </c>
      <c r="C36" s="28"/>
      <c r="D36" s="28"/>
      <c r="E36" s="28"/>
      <c r="F36" s="28"/>
    </row>
    <row r="37" spans="1:6" s="27" customFormat="1" ht="48">
      <c r="A37" s="37" t="s">
        <v>185</v>
      </c>
      <c r="B37" s="28" t="s">
        <v>469</v>
      </c>
      <c r="C37" s="28"/>
      <c r="D37" s="28"/>
      <c r="E37" s="28"/>
      <c r="F37" s="28"/>
    </row>
    <row r="38" spans="1:6" s="27" customFormat="1" ht="36">
      <c r="A38" s="37" t="s">
        <v>169</v>
      </c>
      <c r="B38" s="28" t="s">
        <v>469</v>
      </c>
      <c r="C38" s="28"/>
      <c r="D38" s="28"/>
      <c r="E38" s="28"/>
      <c r="F38" s="28"/>
    </row>
    <row r="39" spans="1:6" s="27" customFormat="1" ht="28.5" customHeight="1">
      <c r="A39" s="37" t="s">
        <v>171</v>
      </c>
      <c r="B39" s="28" t="s">
        <v>469</v>
      </c>
      <c r="C39" s="28"/>
      <c r="D39" s="28"/>
      <c r="E39" s="28"/>
      <c r="F39" s="28"/>
    </row>
    <row r="40" spans="1:6" s="27" customFormat="1" ht="28.5" customHeight="1">
      <c r="A40" s="38" t="s">
        <v>88</v>
      </c>
      <c r="B40" s="28" t="s">
        <v>65</v>
      </c>
      <c r="C40" s="28" t="s">
        <v>66</v>
      </c>
      <c r="D40" s="28"/>
      <c r="E40" s="28"/>
      <c r="F40" s="28"/>
    </row>
    <row r="41" spans="1:6" s="27" customFormat="1" ht="28.5" customHeight="1">
      <c r="A41" s="38" t="s">
        <v>90</v>
      </c>
      <c r="B41" s="28" t="s">
        <v>172</v>
      </c>
      <c r="C41" s="28" t="s">
        <v>67</v>
      </c>
      <c r="D41" s="28" t="s">
        <v>478</v>
      </c>
      <c r="E41" s="28" t="s">
        <v>68</v>
      </c>
      <c r="F41" s="28" t="s">
        <v>116</v>
      </c>
    </row>
    <row r="42" spans="1:6" s="27" customFormat="1" ht="28.5" customHeight="1">
      <c r="A42" s="38" t="s">
        <v>92</v>
      </c>
      <c r="B42" s="28" t="s">
        <v>114</v>
      </c>
      <c r="C42" s="28" t="s">
        <v>115</v>
      </c>
      <c r="D42" s="28"/>
      <c r="E42" s="28"/>
      <c r="F42" s="28"/>
    </row>
    <row r="43" spans="1:6" s="27" customFormat="1" ht="28.5" customHeight="1">
      <c r="A43" s="39" t="s">
        <v>179</v>
      </c>
      <c r="B43" s="28" t="s">
        <v>469</v>
      </c>
      <c r="C43" s="28"/>
      <c r="D43" s="28"/>
      <c r="E43" s="28"/>
      <c r="F43" s="28"/>
    </row>
    <row r="44" spans="1:6" s="27" customFormat="1" ht="28.5" customHeight="1">
      <c r="A44" s="39" t="s">
        <v>180</v>
      </c>
      <c r="B44" s="28" t="s">
        <v>469</v>
      </c>
      <c r="C44" s="28"/>
      <c r="D44" s="28"/>
      <c r="E44" s="28"/>
      <c r="F44" s="28"/>
    </row>
    <row r="45" spans="1:6" s="27" customFormat="1" ht="28.5" customHeight="1">
      <c r="A45" s="39" t="s">
        <v>181</v>
      </c>
      <c r="B45" s="28" t="s">
        <v>469</v>
      </c>
      <c r="C45" s="28"/>
      <c r="D45" s="28"/>
      <c r="E45" s="28"/>
      <c r="F45" s="28"/>
    </row>
    <row r="46" spans="1:6" s="27" customFormat="1" ht="28.5" customHeight="1">
      <c r="A46" s="32" t="s">
        <v>473</v>
      </c>
      <c r="B46" s="28" t="s">
        <v>469</v>
      </c>
      <c r="C46" s="28"/>
      <c r="D46" s="28"/>
      <c r="E46" s="28"/>
      <c r="F46" s="28"/>
    </row>
    <row r="47" spans="1:6" s="27" customFormat="1" ht="28.5" customHeight="1">
      <c r="A47" s="33" t="s">
        <v>470</v>
      </c>
      <c r="B47" s="28" t="s">
        <v>469</v>
      </c>
      <c r="C47" s="28"/>
      <c r="D47" s="28"/>
      <c r="E47" s="28"/>
      <c r="F47" s="28"/>
    </row>
    <row r="48" spans="1:6" s="27" customFormat="1" ht="28.5" customHeight="1">
      <c r="A48" s="34" t="s">
        <v>182</v>
      </c>
      <c r="B48" s="28" t="s">
        <v>469</v>
      </c>
      <c r="C48" s="28"/>
      <c r="D48" s="28"/>
      <c r="E48" s="28"/>
      <c r="F48" s="28"/>
    </row>
    <row r="49" spans="1:6" s="27" customFormat="1" ht="28.5" customHeight="1">
      <c r="A49" s="35" t="s">
        <v>102</v>
      </c>
      <c r="B49" s="28" t="s">
        <v>78</v>
      </c>
      <c r="C49" s="28"/>
      <c r="D49" s="28"/>
      <c r="E49" s="28"/>
      <c r="F49" s="28"/>
    </row>
    <row r="50" spans="1:6" s="27" customFormat="1" ht="28.5" customHeight="1">
      <c r="A50" s="35" t="s">
        <v>103</v>
      </c>
      <c r="B50" s="28" t="s">
        <v>69</v>
      </c>
      <c r="C50" s="28"/>
      <c r="D50" s="28"/>
      <c r="E50" s="28"/>
      <c r="F50" s="28"/>
    </row>
    <row r="51" spans="1:6" s="27" customFormat="1" ht="36">
      <c r="A51" s="35" t="s">
        <v>104</v>
      </c>
      <c r="B51" s="28" t="s">
        <v>69</v>
      </c>
      <c r="C51" s="28" t="s">
        <v>70</v>
      </c>
      <c r="D51" s="28"/>
      <c r="E51" s="28"/>
      <c r="F51" s="28"/>
    </row>
    <row r="52" spans="1:6" s="27" customFormat="1" ht="28.5" customHeight="1">
      <c r="A52" s="35" t="s">
        <v>105</v>
      </c>
      <c r="B52" s="28" t="s">
        <v>69</v>
      </c>
      <c r="C52" s="28" t="s">
        <v>71</v>
      </c>
      <c r="D52" s="28" t="s">
        <v>70</v>
      </c>
      <c r="E52" s="28" t="s">
        <v>72</v>
      </c>
      <c r="F52" s="28"/>
    </row>
    <row r="53" spans="1:6" s="27" customFormat="1" ht="28.5" customHeight="1">
      <c r="A53" s="35" t="s">
        <v>106</v>
      </c>
      <c r="B53" s="28" t="s">
        <v>73</v>
      </c>
      <c r="C53" s="28" t="s">
        <v>74</v>
      </c>
      <c r="D53" s="28" t="s">
        <v>75</v>
      </c>
      <c r="E53" s="28"/>
      <c r="F53" s="28"/>
    </row>
    <row r="54" spans="1:6" s="27" customFormat="1" ht="28.5" customHeight="1">
      <c r="A54" s="35" t="s">
        <v>107</v>
      </c>
      <c r="B54" s="28" t="s">
        <v>69</v>
      </c>
      <c r="C54" s="28"/>
      <c r="D54" s="28"/>
      <c r="E54" s="28"/>
      <c r="F54" s="28"/>
    </row>
    <row r="55" spans="1:6" s="27" customFormat="1" ht="28.5" customHeight="1">
      <c r="A55" s="35" t="s">
        <v>108</v>
      </c>
      <c r="B55" s="28" t="s">
        <v>69</v>
      </c>
      <c r="C55" s="28"/>
      <c r="D55" s="28"/>
      <c r="E55" s="28"/>
      <c r="F55" s="28"/>
    </row>
    <row r="56" spans="1:6" s="27" customFormat="1" ht="28.5" customHeight="1">
      <c r="A56" s="35" t="s">
        <v>91</v>
      </c>
      <c r="B56" s="28" t="s">
        <v>76</v>
      </c>
      <c r="C56" s="28"/>
      <c r="D56" s="28"/>
      <c r="E56" s="28"/>
      <c r="F56" s="28"/>
    </row>
    <row r="57" spans="1:6" s="27" customFormat="1" ht="28.5" customHeight="1">
      <c r="A57" s="35" t="s">
        <v>109</v>
      </c>
      <c r="B57" s="28" t="s">
        <v>69</v>
      </c>
      <c r="C57" s="28"/>
      <c r="D57" s="28"/>
      <c r="E57" s="28"/>
      <c r="F57" s="28"/>
    </row>
    <row r="58" spans="1:6" s="27" customFormat="1" ht="28.5" customHeight="1">
      <c r="A58" s="35" t="s">
        <v>110</v>
      </c>
      <c r="B58" s="28" t="s">
        <v>69</v>
      </c>
      <c r="C58" s="28" t="s">
        <v>71</v>
      </c>
      <c r="D58" s="28"/>
      <c r="E58" s="28"/>
      <c r="F58" s="28"/>
    </row>
    <row r="59" spans="1:6" s="27" customFormat="1" ht="28.5" customHeight="1">
      <c r="A59" s="35" t="s">
        <v>20</v>
      </c>
      <c r="B59" s="28" t="s">
        <v>69</v>
      </c>
      <c r="C59" s="28"/>
      <c r="D59" s="28"/>
      <c r="E59" s="28"/>
      <c r="F59" s="28"/>
    </row>
    <row r="60" spans="1:6" s="27" customFormat="1" ht="48">
      <c r="A60" s="35" t="s">
        <v>189</v>
      </c>
      <c r="B60" s="28" t="s">
        <v>77</v>
      </c>
      <c r="C60" s="28"/>
      <c r="D60" s="28"/>
      <c r="E60" s="28"/>
      <c r="F60" s="28"/>
    </row>
    <row r="61" spans="1:6" s="27" customFormat="1" ht="48">
      <c r="A61" s="35" t="s">
        <v>193</v>
      </c>
      <c r="B61" s="28" t="s">
        <v>77</v>
      </c>
      <c r="C61" s="28"/>
      <c r="D61" s="28"/>
      <c r="E61" s="28"/>
      <c r="F61" s="28"/>
    </row>
    <row r="62" spans="1:6" s="27" customFormat="1" ht="28.5" customHeight="1">
      <c r="A62" s="35" t="s">
        <v>111</v>
      </c>
      <c r="B62" s="28" t="s">
        <v>78</v>
      </c>
      <c r="C62" s="28"/>
      <c r="D62" s="28"/>
      <c r="E62" s="28"/>
      <c r="F62" s="28"/>
    </row>
    <row r="63" spans="1:6" s="27" customFormat="1" ht="28.5" customHeight="1">
      <c r="A63" s="35" t="s">
        <v>112</v>
      </c>
      <c r="B63" s="28" t="s">
        <v>78</v>
      </c>
      <c r="C63" s="28"/>
      <c r="D63" s="28"/>
      <c r="E63" s="28"/>
      <c r="F63" s="28"/>
    </row>
    <row r="64" spans="1:6" s="27" customFormat="1" ht="28.5" customHeight="1">
      <c r="A64" s="35" t="s">
        <v>79</v>
      </c>
      <c r="B64" s="28" t="s">
        <v>80</v>
      </c>
      <c r="C64" s="28"/>
      <c r="D64" s="28"/>
      <c r="E64" s="28"/>
      <c r="F64" s="28"/>
    </row>
    <row r="65" spans="1:6" s="27" customFormat="1" ht="36">
      <c r="A65" s="35" t="s">
        <v>113</v>
      </c>
      <c r="B65" s="28" t="s">
        <v>78</v>
      </c>
      <c r="C65" s="28"/>
      <c r="D65" s="28"/>
      <c r="E65" s="28"/>
      <c r="F65" s="28"/>
    </row>
    <row r="66" spans="1:6" s="27" customFormat="1" ht="24" customHeight="1">
      <c r="A66" s="35" t="s">
        <v>481</v>
      </c>
      <c r="B66" s="28" t="s">
        <v>480</v>
      </c>
      <c r="C66" s="28"/>
      <c r="D66" s="28"/>
      <c r="E66" s="28"/>
      <c r="F66" s="28"/>
    </row>
    <row r="67" spans="1:6" s="27" customFormat="1" ht="28.5" customHeight="1">
      <c r="A67" s="35" t="s">
        <v>94</v>
      </c>
      <c r="B67" s="28" t="s">
        <v>81</v>
      </c>
      <c r="C67" s="28"/>
      <c r="D67" s="28"/>
      <c r="E67" s="28"/>
      <c r="F67" s="28"/>
    </row>
    <row r="68" spans="1:6" s="27" customFormat="1" ht="28.5" customHeight="1">
      <c r="A68" s="35" t="s">
        <v>96</v>
      </c>
      <c r="B68" s="28" t="s">
        <v>69</v>
      </c>
      <c r="C68" s="28"/>
      <c r="D68" s="28"/>
      <c r="E68" s="28"/>
      <c r="F68" s="28"/>
    </row>
    <row r="69" spans="1:6" s="27" customFormat="1" ht="28.5" customHeight="1">
      <c r="A69" s="35" t="s">
        <v>97</v>
      </c>
      <c r="B69" s="28" t="s">
        <v>82</v>
      </c>
      <c r="C69" s="28"/>
      <c r="D69" s="28"/>
      <c r="E69" s="28"/>
      <c r="F69" s="28"/>
    </row>
    <row r="70" spans="1:6" s="27" customFormat="1" ht="28.5" customHeight="1">
      <c r="A70" s="35" t="s">
        <v>98</v>
      </c>
      <c r="B70" s="28" t="s">
        <v>83</v>
      </c>
      <c r="C70" s="28"/>
      <c r="D70" s="28"/>
      <c r="E70" s="28"/>
      <c r="F70" s="28"/>
    </row>
    <row r="71" spans="1:6" s="27" customFormat="1" ht="28.5" customHeight="1">
      <c r="A71" s="35" t="s">
        <v>99</v>
      </c>
      <c r="B71" s="28" t="s">
        <v>84</v>
      </c>
      <c r="C71" s="28"/>
      <c r="D71" s="28"/>
      <c r="E71" s="28"/>
      <c r="F71" s="28"/>
    </row>
    <row r="72" spans="1:6" s="27" customFormat="1" ht="28.5" customHeight="1">
      <c r="A72" s="35" t="s">
        <v>101</v>
      </c>
      <c r="B72" s="28" t="s">
        <v>174</v>
      </c>
      <c r="C72" s="28" t="s">
        <v>85</v>
      </c>
      <c r="D72" s="28"/>
      <c r="E72" s="28"/>
      <c r="F72" s="28"/>
    </row>
    <row r="73" spans="1:6" ht="28.5" customHeight="1">
      <c r="A73" s="46" t="s">
        <v>178</v>
      </c>
      <c r="B73" s="28" t="s">
        <v>469</v>
      </c>
      <c r="C73" s="28"/>
      <c r="D73" s="28"/>
      <c r="E73" s="28"/>
      <c r="F73" s="28"/>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45" customWidth="1"/>
    <col min="2" max="3" width="26.88671875" style="45" customWidth="1"/>
    <col min="4" max="6" width="13.33203125" style="45" customWidth="1"/>
    <col min="7" max="16384" width="9" style="45"/>
  </cols>
  <sheetData>
    <row r="1" spans="1:6" ht="28.5" customHeight="1">
      <c r="C1" s="47"/>
      <c r="E1" s="47"/>
    </row>
    <row r="2" spans="1:6" ht="28.5" customHeight="1">
      <c r="A2" s="28" t="s">
        <v>118</v>
      </c>
      <c r="B2" s="28" t="s">
        <v>119</v>
      </c>
      <c r="C2" s="43" t="s">
        <v>120</v>
      </c>
      <c r="D2" s="28" t="s">
        <v>121</v>
      </c>
      <c r="E2" s="28" t="s">
        <v>122</v>
      </c>
      <c r="F2" s="28" t="s">
        <v>123</v>
      </c>
    </row>
    <row r="3" spans="1:6" s="27" customFormat="1" ht="28.5" customHeight="1">
      <c r="A3" s="29" t="s">
        <v>55</v>
      </c>
      <c r="B3" s="37" t="s">
        <v>87</v>
      </c>
      <c r="D3" s="54">
        <v>0.33333333333333331</v>
      </c>
      <c r="E3" s="54">
        <v>0.66666666666666663</v>
      </c>
      <c r="F3" s="54">
        <v>0.5</v>
      </c>
    </row>
    <row r="4" spans="1:6" s="27" customFormat="1" ht="28.5" customHeight="1">
      <c r="A4" s="55"/>
      <c r="B4" s="37" t="s">
        <v>89</v>
      </c>
      <c r="D4" s="54">
        <v>0.33333333333333331</v>
      </c>
      <c r="E4" s="54">
        <v>0.66666666666666663</v>
      </c>
      <c r="F4" s="54">
        <v>0.5</v>
      </c>
    </row>
    <row r="5" spans="1:6" s="27" customFormat="1" ht="28.5" customHeight="1">
      <c r="A5" s="55"/>
      <c r="B5" s="37" t="s">
        <v>164</v>
      </c>
      <c r="D5" s="54">
        <v>0.33333333333333331</v>
      </c>
      <c r="E5" s="54">
        <v>0.66666666666666663</v>
      </c>
      <c r="F5" s="54">
        <v>0.5</v>
      </c>
    </row>
    <row r="6" spans="1:6" s="27" customFormat="1" ht="28.5" customHeight="1">
      <c r="A6" s="55"/>
      <c r="B6" s="29" t="s">
        <v>86</v>
      </c>
      <c r="C6" s="28" t="s">
        <v>63</v>
      </c>
      <c r="D6" s="54">
        <v>0.33333333333333331</v>
      </c>
      <c r="E6" s="54">
        <v>0.66666666666666663</v>
      </c>
      <c r="F6" s="54">
        <v>0.5</v>
      </c>
    </row>
    <row r="7" spans="1:6" s="27" customFormat="1" ht="28.5" customHeight="1">
      <c r="A7" s="55"/>
      <c r="B7" s="48"/>
      <c r="C7" s="28" t="s">
        <v>64</v>
      </c>
      <c r="D7" s="54">
        <v>0.33333333333333331</v>
      </c>
      <c r="E7" s="54">
        <v>0.66666666666666663</v>
      </c>
      <c r="F7" s="54">
        <v>0.5</v>
      </c>
    </row>
    <row r="8" spans="1:6" s="27" customFormat="1" ht="28.5" customHeight="1">
      <c r="A8" s="55"/>
      <c r="B8" s="37" t="s">
        <v>93</v>
      </c>
      <c r="D8" s="54">
        <v>0.33333333333333331</v>
      </c>
      <c r="E8" s="56" t="s">
        <v>469</v>
      </c>
      <c r="F8" s="56" t="s">
        <v>469</v>
      </c>
    </row>
    <row r="9" spans="1:6" s="27" customFormat="1" ht="28.5" customHeight="1">
      <c r="A9" s="55"/>
      <c r="B9" s="37" t="s">
        <v>166</v>
      </c>
      <c r="D9" s="54">
        <v>0.5</v>
      </c>
      <c r="E9" s="56" t="s">
        <v>469</v>
      </c>
      <c r="F9" s="56" t="s">
        <v>469</v>
      </c>
    </row>
    <row r="10" spans="1:6" s="27" customFormat="1" ht="28.5" customHeight="1">
      <c r="A10" s="55"/>
      <c r="B10" s="37" t="s">
        <v>95</v>
      </c>
      <c r="D10" s="54">
        <v>0.5</v>
      </c>
      <c r="E10" s="56" t="s">
        <v>469</v>
      </c>
      <c r="F10" s="56" t="s">
        <v>469</v>
      </c>
    </row>
    <row r="11" spans="1:6" s="27" customFormat="1" ht="28.5" customHeight="1">
      <c r="A11" s="55"/>
      <c r="B11" s="37" t="s">
        <v>187</v>
      </c>
      <c r="D11" s="54">
        <v>0.5</v>
      </c>
      <c r="E11" s="56" t="s">
        <v>469</v>
      </c>
      <c r="F11" s="56" t="s">
        <v>469</v>
      </c>
    </row>
    <row r="12" spans="1:6" s="27" customFormat="1" ht="36">
      <c r="A12" s="55"/>
      <c r="B12" s="37" t="s">
        <v>188</v>
      </c>
      <c r="D12" s="54">
        <v>0.33333333333333331</v>
      </c>
      <c r="E12" s="56" t="s">
        <v>469</v>
      </c>
      <c r="F12" s="56" t="s">
        <v>469</v>
      </c>
    </row>
    <row r="13" spans="1:6" s="27" customFormat="1" ht="28.5" customHeight="1">
      <c r="A13" s="55"/>
      <c r="B13" s="37" t="s">
        <v>168</v>
      </c>
      <c r="D13" s="54">
        <v>0.5</v>
      </c>
      <c r="E13" s="56" t="s">
        <v>469</v>
      </c>
      <c r="F13" s="56" t="s">
        <v>469</v>
      </c>
    </row>
    <row r="14" spans="1:6" s="27" customFormat="1" ht="28.5" customHeight="1">
      <c r="A14" s="55"/>
      <c r="B14" s="37" t="s">
        <v>170</v>
      </c>
      <c r="D14" s="54">
        <v>0.33333333333333331</v>
      </c>
      <c r="E14" s="56" t="s">
        <v>469</v>
      </c>
      <c r="F14" s="56" t="s">
        <v>469</v>
      </c>
    </row>
    <row r="15" spans="1:6" s="27" customFormat="1" ht="28.5" customHeight="1">
      <c r="A15" s="30" t="s">
        <v>56</v>
      </c>
      <c r="B15" s="30" t="s">
        <v>88</v>
      </c>
      <c r="C15" s="28" t="s">
        <v>65</v>
      </c>
      <c r="D15" s="54">
        <v>0.33333333333333331</v>
      </c>
      <c r="E15" s="56" t="s">
        <v>469</v>
      </c>
      <c r="F15" s="56" t="s">
        <v>469</v>
      </c>
    </row>
    <row r="16" spans="1:6" s="27" customFormat="1" ht="28.5" customHeight="1">
      <c r="A16" s="50"/>
      <c r="B16" s="49"/>
      <c r="C16" s="28" t="s">
        <v>66</v>
      </c>
      <c r="D16" s="54">
        <v>0.5</v>
      </c>
      <c r="E16" s="56" t="s">
        <v>469</v>
      </c>
      <c r="F16" s="56" t="s">
        <v>469</v>
      </c>
    </row>
    <row r="17" spans="1:6" s="27" customFormat="1" ht="28.5" customHeight="1">
      <c r="A17" s="55"/>
      <c r="B17" s="30" t="s">
        <v>90</v>
      </c>
      <c r="C17" s="28" t="s">
        <v>172</v>
      </c>
      <c r="D17" s="54">
        <v>0.33333333333333331</v>
      </c>
      <c r="E17" s="56" t="s">
        <v>469</v>
      </c>
      <c r="F17" s="56" t="s">
        <v>469</v>
      </c>
    </row>
    <row r="18" spans="1:6" s="27" customFormat="1" ht="28.5" customHeight="1">
      <c r="A18" s="55"/>
      <c r="B18" s="50"/>
      <c r="C18" s="28" t="s">
        <v>67</v>
      </c>
      <c r="D18" s="54">
        <v>0.33333333333333331</v>
      </c>
      <c r="E18" s="56" t="s">
        <v>469</v>
      </c>
      <c r="F18" s="56" t="s">
        <v>469</v>
      </c>
    </row>
    <row r="19" spans="1:6" s="27" customFormat="1" ht="28.5" customHeight="1">
      <c r="A19" s="55"/>
      <c r="B19" s="50"/>
      <c r="C19" s="28" t="s">
        <v>478</v>
      </c>
      <c r="D19" s="54">
        <v>0.33333333333333298</v>
      </c>
      <c r="E19" s="56" t="s">
        <v>469</v>
      </c>
      <c r="F19" s="56" t="s">
        <v>469</v>
      </c>
    </row>
    <row r="20" spans="1:6" s="27" customFormat="1" ht="28.5" customHeight="1">
      <c r="A20" s="55"/>
      <c r="B20" s="50"/>
      <c r="C20" s="28" t="s">
        <v>68</v>
      </c>
      <c r="D20" s="54">
        <v>0.33333333333333298</v>
      </c>
      <c r="E20" s="56" t="s">
        <v>469</v>
      </c>
      <c r="F20" s="56" t="s">
        <v>469</v>
      </c>
    </row>
    <row r="21" spans="1:6" s="27" customFormat="1" ht="28.5" customHeight="1">
      <c r="A21" s="55"/>
      <c r="B21" s="49"/>
      <c r="C21" s="28" t="s">
        <v>116</v>
      </c>
      <c r="D21" s="54">
        <v>0.33333333333333298</v>
      </c>
      <c r="E21" s="56" t="s">
        <v>469</v>
      </c>
      <c r="F21" s="56" t="s">
        <v>469</v>
      </c>
    </row>
    <row r="22" spans="1:6" s="27" customFormat="1" ht="28.5" customHeight="1">
      <c r="A22" s="55"/>
      <c r="B22" s="30" t="s">
        <v>477</v>
      </c>
      <c r="C22" s="28" t="s">
        <v>114</v>
      </c>
      <c r="D22" s="54">
        <v>0.5</v>
      </c>
      <c r="E22" s="56" t="s">
        <v>469</v>
      </c>
      <c r="F22" s="56" t="s">
        <v>469</v>
      </c>
    </row>
    <row r="23" spans="1:6" s="27" customFormat="1" ht="28.5" customHeight="1">
      <c r="A23" s="55"/>
      <c r="B23" s="49"/>
      <c r="C23" s="28" t="s">
        <v>115</v>
      </c>
      <c r="D23" s="54">
        <v>0.33333333333333298</v>
      </c>
      <c r="E23" s="56" t="s">
        <v>469</v>
      </c>
      <c r="F23" s="56" t="s">
        <v>469</v>
      </c>
    </row>
    <row r="24" spans="1:6" s="27" customFormat="1" ht="28.5" customHeight="1">
      <c r="A24" s="31" t="s">
        <v>57</v>
      </c>
      <c r="B24" s="39" t="s">
        <v>18</v>
      </c>
      <c r="D24" s="54" t="s">
        <v>195</v>
      </c>
      <c r="E24" s="56" t="s">
        <v>469</v>
      </c>
      <c r="F24" s="56" t="s">
        <v>469</v>
      </c>
    </row>
    <row r="25" spans="1:6" s="27" customFormat="1" ht="28.5" customHeight="1">
      <c r="A25" s="55"/>
      <c r="B25" s="39" t="s">
        <v>19</v>
      </c>
      <c r="D25" s="54" t="s">
        <v>195</v>
      </c>
      <c r="E25" s="56" t="s">
        <v>469</v>
      </c>
      <c r="F25" s="56" t="s">
        <v>469</v>
      </c>
    </row>
    <row r="26" spans="1:6" s="27" customFormat="1" ht="28.5" customHeight="1">
      <c r="A26" s="55"/>
      <c r="B26" s="39" t="s">
        <v>474</v>
      </c>
      <c r="D26" s="54" t="s">
        <v>195</v>
      </c>
      <c r="E26" s="56" t="s">
        <v>469</v>
      </c>
      <c r="F26" s="56" t="s">
        <v>469</v>
      </c>
    </row>
    <row r="27" spans="1:6" s="27" customFormat="1" ht="28.5" customHeight="1">
      <c r="A27" s="32" t="s">
        <v>58</v>
      </c>
      <c r="B27" s="32" t="s">
        <v>476</v>
      </c>
      <c r="D27" s="54" t="s">
        <v>195</v>
      </c>
      <c r="E27" s="56" t="s">
        <v>469</v>
      </c>
      <c r="F27" s="56" t="s">
        <v>469</v>
      </c>
    </row>
    <row r="28" spans="1:6" s="27" customFormat="1" ht="28.5" customHeight="1">
      <c r="A28" s="33" t="s">
        <v>59</v>
      </c>
      <c r="B28" s="33" t="s">
        <v>469</v>
      </c>
      <c r="D28" s="54">
        <v>0.5</v>
      </c>
      <c r="E28" s="56" t="s">
        <v>469</v>
      </c>
      <c r="F28" s="56" t="s">
        <v>469</v>
      </c>
    </row>
    <row r="29" spans="1:6" s="27" customFormat="1" ht="28.5" customHeight="1">
      <c r="A29" s="34" t="s">
        <v>60</v>
      </c>
      <c r="B29" s="34" t="s">
        <v>182</v>
      </c>
      <c r="D29" s="54">
        <v>0.5</v>
      </c>
      <c r="E29" s="56" t="s">
        <v>469</v>
      </c>
      <c r="F29" s="56" t="s">
        <v>469</v>
      </c>
    </row>
    <row r="30" spans="1:6" s="27" customFormat="1" ht="28.5" customHeight="1">
      <c r="A30" s="51" t="s">
        <v>61</v>
      </c>
      <c r="B30" s="35" t="s">
        <v>102</v>
      </c>
      <c r="C30" s="28" t="s">
        <v>78</v>
      </c>
      <c r="D30" s="54">
        <v>0.33333333333333331</v>
      </c>
      <c r="E30" s="54">
        <v>0.66666666666666663</v>
      </c>
      <c r="F30" s="54">
        <v>0.5</v>
      </c>
    </row>
    <row r="31" spans="1:6" s="27" customFormat="1" ht="28.5" customHeight="1">
      <c r="A31" s="55"/>
      <c r="B31" s="35" t="s">
        <v>103</v>
      </c>
      <c r="C31" s="28" t="s">
        <v>69</v>
      </c>
      <c r="D31" s="54">
        <v>0.33333333333333331</v>
      </c>
      <c r="E31" s="54">
        <v>0.66666666666666663</v>
      </c>
      <c r="F31" s="54">
        <v>0.5</v>
      </c>
    </row>
    <row r="32" spans="1:6" s="27" customFormat="1" ht="28.5" customHeight="1">
      <c r="A32" s="55"/>
      <c r="B32" s="51" t="s">
        <v>104</v>
      </c>
      <c r="C32" s="28" t="s">
        <v>69</v>
      </c>
      <c r="D32" s="54">
        <v>0.33333333333333331</v>
      </c>
      <c r="E32" s="54">
        <v>0.66666666666666663</v>
      </c>
      <c r="F32" s="54">
        <v>0.5</v>
      </c>
    </row>
    <row r="33" spans="1:6" s="27" customFormat="1" ht="28.5" customHeight="1">
      <c r="A33" s="55"/>
      <c r="B33" s="52"/>
      <c r="C33" s="28" t="s">
        <v>70</v>
      </c>
      <c r="D33" s="54">
        <v>0.33333333333333331</v>
      </c>
      <c r="E33" s="54">
        <v>0.66666666666666663</v>
      </c>
      <c r="F33" s="54">
        <v>0.5</v>
      </c>
    </row>
    <row r="34" spans="1:6" s="27" customFormat="1" ht="28.5" customHeight="1">
      <c r="A34" s="55"/>
      <c r="B34" s="51" t="s">
        <v>105</v>
      </c>
      <c r="C34" s="28" t="s">
        <v>69</v>
      </c>
      <c r="D34" s="54">
        <v>0.33333333333333331</v>
      </c>
      <c r="E34" s="54">
        <v>0.66666666666666663</v>
      </c>
      <c r="F34" s="54">
        <v>0.5</v>
      </c>
    </row>
    <row r="35" spans="1:6" s="27" customFormat="1" ht="28.5" customHeight="1">
      <c r="A35" s="55"/>
      <c r="B35" s="53"/>
      <c r="C35" s="28" t="s">
        <v>71</v>
      </c>
      <c r="D35" s="54">
        <v>0.33333333333333331</v>
      </c>
      <c r="E35" s="54">
        <v>0.66666666666666663</v>
      </c>
      <c r="F35" s="54">
        <v>0.5</v>
      </c>
    </row>
    <row r="36" spans="1:6" s="27" customFormat="1" ht="28.5" customHeight="1">
      <c r="A36" s="55"/>
      <c r="B36" s="53"/>
      <c r="C36" s="28" t="s">
        <v>70</v>
      </c>
      <c r="D36" s="54">
        <v>0.33333333333333331</v>
      </c>
      <c r="E36" s="54">
        <v>0.66666666666666663</v>
      </c>
      <c r="F36" s="54">
        <v>0.5</v>
      </c>
    </row>
    <row r="37" spans="1:6" s="27" customFormat="1" ht="28.5" customHeight="1">
      <c r="A37" s="55"/>
      <c r="B37" s="52"/>
      <c r="C37" s="28" t="s">
        <v>72</v>
      </c>
      <c r="D37" s="54">
        <v>0.33333333333333331</v>
      </c>
      <c r="E37" s="54">
        <v>0.66666666666666663</v>
      </c>
      <c r="F37" s="54">
        <v>0.5</v>
      </c>
    </row>
    <row r="38" spans="1:6" s="27" customFormat="1" ht="28.5" customHeight="1">
      <c r="A38" s="55"/>
      <c r="B38" s="51" t="s">
        <v>106</v>
      </c>
      <c r="C38" s="28" t="s">
        <v>73</v>
      </c>
      <c r="D38" s="54">
        <v>0.33333333333333331</v>
      </c>
      <c r="E38" s="54">
        <v>0.66666666666666663</v>
      </c>
      <c r="F38" s="54">
        <v>0.5</v>
      </c>
    </row>
    <row r="39" spans="1:6" s="27" customFormat="1" ht="28.5" customHeight="1">
      <c r="A39" s="55"/>
      <c r="B39" s="53"/>
      <c r="C39" s="28" t="s">
        <v>74</v>
      </c>
      <c r="D39" s="54">
        <v>0.33333333333333331</v>
      </c>
      <c r="E39" s="54">
        <v>0.66666666666666663</v>
      </c>
      <c r="F39" s="54">
        <v>0.5</v>
      </c>
    </row>
    <row r="40" spans="1:6" s="27" customFormat="1" ht="28.5" customHeight="1">
      <c r="A40" s="55"/>
      <c r="B40" s="52"/>
      <c r="C40" s="28" t="s">
        <v>75</v>
      </c>
      <c r="D40" s="54">
        <v>0.33333333333333331</v>
      </c>
      <c r="E40" s="54">
        <v>0.66666666666666663</v>
      </c>
      <c r="F40" s="54">
        <v>0.5</v>
      </c>
    </row>
    <row r="41" spans="1:6" s="27" customFormat="1" ht="28.5" customHeight="1">
      <c r="A41" s="55"/>
      <c r="B41" s="35" t="s">
        <v>107</v>
      </c>
      <c r="C41" s="28" t="s">
        <v>69</v>
      </c>
      <c r="D41" s="54">
        <v>0.33333333333333331</v>
      </c>
      <c r="E41" s="54">
        <v>0.66666666666666696</v>
      </c>
      <c r="F41" s="54">
        <v>0.5</v>
      </c>
    </row>
    <row r="42" spans="1:6" s="27" customFormat="1" ht="28.5" customHeight="1">
      <c r="A42" s="55"/>
      <c r="B42" s="35" t="s">
        <v>108</v>
      </c>
      <c r="C42" s="28" t="s">
        <v>69</v>
      </c>
      <c r="D42" s="54">
        <v>0.33333333333333331</v>
      </c>
      <c r="E42" s="56" t="s">
        <v>469</v>
      </c>
      <c r="F42" s="56" t="s">
        <v>469</v>
      </c>
    </row>
    <row r="43" spans="1:6" s="27" customFormat="1" ht="28.5" customHeight="1">
      <c r="A43" s="55"/>
      <c r="B43" s="35" t="s">
        <v>91</v>
      </c>
      <c r="C43" s="28" t="s">
        <v>76</v>
      </c>
      <c r="D43" s="54">
        <v>0.5</v>
      </c>
      <c r="E43" s="54">
        <v>0.75</v>
      </c>
      <c r="F43" s="54">
        <v>0.66666666666666663</v>
      </c>
    </row>
    <row r="44" spans="1:6" s="27" customFormat="1" ht="28.5" customHeight="1">
      <c r="A44" s="55"/>
      <c r="B44" s="35" t="s">
        <v>109</v>
      </c>
      <c r="C44" s="28" t="s">
        <v>69</v>
      </c>
      <c r="D44" s="54">
        <v>0.33333333333333331</v>
      </c>
      <c r="E44" s="54">
        <v>0.66666666666666696</v>
      </c>
      <c r="F44" s="54">
        <v>0.5</v>
      </c>
    </row>
    <row r="45" spans="1:6" s="27" customFormat="1" ht="28.5" customHeight="1">
      <c r="A45" s="55"/>
      <c r="B45" s="51" t="s">
        <v>110</v>
      </c>
      <c r="C45" s="28" t="s">
        <v>69</v>
      </c>
      <c r="D45" s="54">
        <v>0.33333333333333331</v>
      </c>
      <c r="E45" s="54">
        <v>0.66666666666666696</v>
      </c>
      <c r="F45" s="54">
        <v>0.5</v>
      </c>
    </row>
    <row r="46" spans="1:6" s="27" customFormat="1" ht="28.5" customHeight="1">
      <c r="A46" s="55"/>
      <c r="B46" s="52"/>
      <c r="C46" s="28" t="s">
        <v>71</v>
      </c>
      <c r="D46" s="54">
        <v>0.33333333333333331</v>
      </c>
      <c r="E46" s="54">
        <v>0.66666666666666696</v>
      </c>
      <c r="F46" s="54">
        <v>0.5</v>
      </c>
    </row>
    <row r="47" spans="1:6" s="27" customFormat="1" ht="28.5" customHeight="1">
      <c r="A47" s="55"/>
      <c r="B47" s="35" t="s">
        <v>20</v>
      </c>
      <c r="C47" s="28" t="s">
        <v>69</v>
      </c>
      <c r="D47" s="54">
        <v>0.5</v>
      </c>
      <c r="E47" s="56" t="s">
        <v>469</v>
      </c>
      <c r="F47" s="56" t="s">
        <v>469</v>
      </c>
    </row>
    <row r="48" spans="1:6" s="27" customFormat="1" ht="28.5" customHeight="1">
      <c r="A48" s="55"/>
      <c r="B48" s="35" t="s">
        <v>189</v>
      </c>
      <c r="C48" s="28" t="s">
        <v>77</v>
      </c>
      <c r="D48" s="54">
        <v>0.33333333333333331</v>
      </c>
      <c r="E48" s="56" t="s">
        <v>469</v>
      </c>
      <c r="F48" s="56" t="s">
        <v>469</v>
      </c>
    </row>
    <row r="49" spans="1:6" s="27" customFormat="1" ht="28.5" customHeight="1">
      <c r="A49" s="55"/>
      <c r="B49" s="35" t="s">
        <v>191</v>
      </c>
      <c r="C49" s="28" t="s">
        <v>77</v>
      </c>
      <c r="D49" s="54">
        <v>0.33333333333333331</v>
      </c>
      <c r="E49" s="54">
        <v>0.66666666666666696</v>
      </c>
      <c r="F49" s="54">
        <v>0.5</v>
      </c>
    </row>
    <row r="50" spans="1:6" s="27" customFormat="1" ht="28.5" customHeight="1">
      <c r="A50" s="55"/>
      <c r="B50" s="35" t="s">
        <v>111</v>
      </c>
      <c r="C50" s="28" t="s">
        <v>78</v>
      </c>
      <c r="D50" s="54">
        <v>0.33333333333333331</v>
      </c>
      <c r="E50" s="54">
        <v>0.66666666666666696</v>
      </c>
      <c r="F50" s="54">
        <v>0.5</v>
      </c>
    </row>
    <row r="51" spans="1:6" s="27" customFormat="1" ht="28.5" customHeight="1">
      <c r="A51" s="55"/>
      <c r="B51" s="35" t="s">
        <v>112</v>
      </c>
      <c r="C51" s="28" t="s">
        <v>78</v>
      </c>
      <c r="D51" s="54">
        <v>0.33333333333333331</v>
      </c>
      <c r="E51" s="54">
        <v>0.66666666666666696</v>
      </c>
      <c r="F51" s="54">
        <v>0.5</v>
      </c>
    </row>
    <row r="52" spans="1:6" s="27" customFormat="1" ht="28.5" customHeight="1">
      <c r="A52" s="55"/>
      <c r="B52" s="35" t="s">
        <v>79</v>
      </c>
      <c r="C52" s="28" t="s">
        <v>80</v>
      </c>
      <c r="D52" s="54">
        <v>0.5</v>
      </c>
      <c r="E52" s="56" t="s">
        <v>469</v>
      </c>
      <c r="F52" s="56" t="s">
        <v>469</v>
      </c>
    </row>
    <row r="53" spans="1:6" s="27" customFormat="1" ht="28.5" customHeight="1">
      <c r="A53" s="55"/>
      <c r="B53" s="35" t="s">
        <v>113</v>
      </c>
      <c r="C53" s="28" t="s">
        <v>78</v>
      </c>
      <c r="D53" s="54">
        <v>0.5</v>
      </c>
      <c r="E53" s="56" t="s">
        <v>469</v>
      </c>
      <c r="F53" s="56" t="s">
        <v>469</v>
      </c>
    </row>
    <row r="54" spans="1:6" s="27" customFormat="1" ht="28.5" customHeight="1">
      <c r="A54" s="55"/>
      <c r="B54" s="35" t="s">
        <v>483</v>
      </c>
      <c r="C54" s="28" t="s">
        <v>479</v>
      </c>
      <c r="D54" s="54">
        <v>0.33333333333333331</v>
      </c>
      <c r="E54" s="54">
        <v>0.66666666666666696</v>
      </c>
      <c r="F54" s="54">
        <v>0.5</v>
      </c>
    </row>
    <row r="55" spans="1:6" s="27" customFormat="1" ht="28.5" customHeight="1">
      <c r="A55" s="55"/>
      <c r="B55" s="35" t="s">
        <v>94</v>
      </c>
      <c r="C55" s="28" t="s">
        <v>81</v>
      </c>
      <c r="D55" s="54">
        <v>0.33333333333333331</v>
      </c>
      <c r="E55" s="56" t="s">
        <v>469</v>
      </c>
      <c r="F55" s="56" t="s">
        <v>469</v>
      </c>
    </row>
    <row r="56" spans="1:6" s="27" customFormat="1" ht="28.5" customHeight="1">
      <c r="A56" s="55"/>
      <c r="B56" s="35" t="s">
        <v>96</v>
      </c>
      <c r="C56" s="28" t="s">
        <v>69</v>
      </c>
      <c r="D56" s="54">
        <v>0.5</v>
      </c>
      <c r="E56" s="56" t="s">
        <v>469</v>
      </c>
      <c r="F56" s="56" t="s">
        <v>469</v>
      </c>
    </row>
    <row r="57" spans="1:6" s="27" customFormat="1" ht="28.5" customHeight="1">
      <c r="A57" s="55"/>
      <c r="B57" s="35" t="s">
        <v>97</v>
      </c>
      <c r="C57" s="28" t="s">
        <v>82</v>
      </c>
      <c r="D57" s="54">
        <v>0.33333333333333331</v>
      </c>
      <c r="E57" s="54">
        <v>0.66666666666666696</v>
      </c>
      <c r="F57" s="54">
        <v>0.5</v>
      </c>
    </row>
    <row r="58" spans="1:6" s="27" customFormat="1" ht="28.5" customHeight="1">
      <c r="A58" s="55"/>
      <c r="B58" s="35" t="s">
        <v>98</v>
      </c>
      <c r="C58" s="28" t="s">
        <v>83</v>
      </c>
      <c r="D58" s="54">
        <v>0.33333333333333331</v>
      </c>
      <c r="E58" s="56" t="s">
        <v>469</v>
      </c>
      <c r="F58" s="56" t="s">
        <v>469</v>
      </c>
    </row>
    <row r="59" spans="1:6" s="27" customFormat="1" ht="28.5" customHeight="1">
      <c r="A59" s="55"/>
      <c r="B59" s="35" t="s">
        <v>99</v>
      </c>
      <c r="C59" s="28" t="s">
        <v>84</v>
      </c>
      <c r="D59" s="54">
        <v>0.5</v>
      </c>
      <c r="E59" s="56" t="s">
        <v>469</v>
      </c>
      <c r="F59" s="56" t="s">
        <v>469</v>
      </c>
    </row>
    <row r="60" spans="1:6" s="27" customFormat="1" ht="28.5" customHeight="1">
      <c r="A60" s="55"/>
      <c r="B60" s="51" t="s">
        <v>100</v>
      </c>
      <c r="C60" s="28" t="s">
        <v>173</v>
      </c>
      <c r="D60" s="54">
        <v>0.33333333333333331</v>
      </c>
      <c r="E60" s="54">
        <v>0.66666666666666696</v>
      </c>
      <c r="F60" s="54">
        <v>0.5</v>
      </c>
    </row>
    <row r="61" spans="1:6" s="27" customFormat="1" ht="28.5" customHeight="1">
      <c r="A61" s="57"/>
      <c r="B61" s="52"/>
      <c r="C61" s="28" t="s">
        <v>85</v>
      </c>
      <c r="D61" s="54">
        <v>0.33333333333333331</v>
      </c>
      <c r="E61" s="54">
        <v>0.66666666666666696</v>
      </c>
      <c r="F61" s="54">
        <v>0.5</v>
      </c>
    </row>
    <row r="62" spans="1:6" s="27" customFormat="1" ht="28.5" customHeight="1">
      <c r="A62" s="58" t="s">
        <v>176</v>
      </c>
      <c r="B62" s="46" t="s">
        <v>177</v>
      </c>
      <c r="C62" s="28"/>
      <c r="D62" s="54" t="s">
        <v>195</v>
      </c>
      <c r="E62" s="56" t="s">
        <v>469</v>
      </c>
      <c r="F62" s="56" t="s">
        <v>469</v>
      </c>
    </row>
    <row r="63" spans="1:6" ht="28.5" customHeight="1">
      <c r="A63" s="27"/>
      <c r="B63" s="27"/>
    </row>
    <row r="64" spans="1:6" ht="28.5" customHeight="1">
      <c r="A64" s="27"/>
      <c r="B64" s="27"/>
    </row>
    <row r="65" spans="1:2" ht="28.5" customHeight="1">
      <c r="A65" s="27"/>
      <c r="B65" s="27"/>
    </row>
    <row r="66" spans="1:2" ht="28.5" customHeight="1">
      <c r="A66" s="27"/>
      <c r="B66" s="27"/>
    </row>
    <row r="67" spans="1:2" ht="28.5" customHeight="1">
      <c r="A67" s="27"/>
      <c r="B67" s="27"/>
    </row>
    <row r="68" spans="1:2" ht="28.5" customHeight="1">
      <c r="A68" s="27"/>
      <c r="B68" s="27"/>
    </row>
    <row r="69" spans="1:2" ht="28.5" customHeight="1">
      <c r="A69" s="27"/>
      <c r="B69" s="27"/>
    </row>
    <row r="70" spans="1:2" ht="28.5" customHeight="1">
      <c r="A70" s="27"/>
      <c r="B70" s="27"/>
    </row>
    <row r="71" spans="1:2" ht="28.5" customHeight="1">
      <c r="A71" s="27"/>
      <c r="B71" s="27"/>
    </row>
    <row r="72" spans="1:2" ht="28.5" customHeight="1">
      <c r="A72" s="27"/>
      <c r="B72" s="27"/>
    </row>
    <row r="73" spans="1:2" ht="28.5" customHeight="1">
      <c r="A73" s="27"/>
      <c r="B73" s="27"/>
    </row>
    <row r="74" spans="1:2" ht="28.5" customHeight="1">
      <c r="A74" s="27"/>
      <c r="B74" s="27"/>
    </row>
    <row r="75" spans="1:2" ht="28.5" customHeight="1">
      <c r="A75" s="27"/>
      <c r="B75" s="27"/>
    </row>
    <row r="76" spans="1:2" ht="28.5" customHeight="1">
      <c r="A76" s="27"/>
      <c r="B76" s="27"/>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631A28CC-5E3A-4D8D-BE9A-41A0A9FBA558}"/>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42" customWidth="1"/>
    <col min="2" max="2" width="39" customWidth="1"/>
    <col min="3" max="4" width="36.6640625" style="247" hidden="1" customWidth="1" outlineLevel="1"/>
    <col min="5" max="5" width="51.6640625" customWidth="1" collapsed="1"/>
    <col min="6" max="6" width="37.33203125" customWidth="1"/>
    <col min="7" max="7" width="19.88671875" style="150" hidden="1" customWidth="1" outlineLevel="1"/>
    <col min="8" max="8" width="9.6640625" bestFit="1" customWidth="1" collapsed="1"/>
    <col min="9" max="9" width="4.21875" bestFit="1" customWidth="1"/>
    <col min="10" max="10" width="9.88671875" style="157" bestFit="1" customWidth="1"/>
  </cols>
  <sheetData>
    <row r="1" spans="1:9" ht="18.75" customHeight="1">
      <c r="A1" s="122"/>
      <c r="B1" s="122" t="s">
        <v>219</v>
      </c>
      <c r="C1" s="145" t="s">
        <v>456</v>
      </c>
      <c r="D1" s="145" t="s">
        <v>457</v>
      </c>
      <c r="E1" s="122" t="s">
        <v>220</v>
      </c>
      <c r="F1" s="133" t="s">
        <v>372</v>
      </c>
      <c r="G1" s="152" t="s">
        <v>458</v>
      </c>
      <c r="H1" s="550" t="s">
        <v>463</v>
      </c>
      <c r="I1" s="551"/>
    </row>
    <row r="2" spans="1:9" ht="18.75" customHeight="1">
      <c r="A2" s="123" t="s">
        <v>221</v>
      </c>
      <c r="B2" s="201" t="s">
        <v>222</v>
      </c>
      <c r="C2" s="206" t="s">
        <v>412</v>
      </c>
      <c r="D2" s="206" t="s">
        <v>494</v>
      </c>
      <c r="E2" s="201" t="s">
        <v>223</v>
      </c>
      <c r="F2" s="207" t="s">
        <v>224</v>
      </c>
      <c r="G2" s="208" t="str">
        <f>D2&amp;F2</f>
        <v>_１_ア_小児初期救急センター運営事業ア　都道府県が実施する事業</v>
      </c>
      <c r="H2" s="209" t="s">
        <v>225</v>
      </c>
      <c r="I2" s="210" t="s">
        <v>226</v>
      </c>
    </row>
    <row r="3" spans="1:9" ht="84.75" customHeight="1">
      <c r="A3" s="126"/>
      <c r="B3" s="202"/>
      <c r="C3" s="211"/>
      <c r="D3" s="211" t="str">
        <f>D2</f>
        <v>_１_ア_小児初期救急センター運営事業</v>
      </c>
      <c r="E3" s="202"/>
      <c r="F3" s="207" t="s">
        <v>227</v>
      </c>
      <c r="G3" s="20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2" t="s">
        <v>228</v>
      </c>
      <c r="I3" s="213" t="s">
        <v>229</v>
      </c>
    </row>
    <row r="4" spans="1:9" ht="18.75" customHeight="1">
      <c r="A4" s="126"/>
      <c r="B4" s="124" t="s">
        <v>230</v>
      </c>
      <c r="C4" s="146" t="s">
        <v>413</v>
      </c>
      <c r="D4" s="146" t="s">
        <v>484</v>
      </c>
      <c r="E4" s="124" t="s">
        <v>231</v>
      </c>
      <c r="F4" s="125" t="s">
        <v>224</v>
      </c>
      <c r="G4" s="153" t="str">
        <f t="shared" si="0"/>
        <v>_１_イ_共同利用型病院運営事業ア　都道府県が実施する事業</v>
      </c>
      <c r="H4" s="170" t="s">
        <v>232</v>
      </c>
      <c r="I4" s="171" t="s">
        <v>233</v>
      </c>
    </row>
    <row r="5" spans="1:9" ht="51" customHeight="1">
      <c r="A5" s="126"/>
      <c r="B5" s="127"/>
      <c r="C5" s="147"/>
      <c r="D5" s="147" t="str">
        <f>D4</f>
        <v>_１_イ_共同利用型病院運営事業</v>
      </c>
      <c r="E5" s="127"/>
      <c r="F5" s="125" t="s">
        <v>234</v>
      </c>
      <c r="G5" s="153" t="str">
        <f t="shared" si="0"/>
        <v>_１_イ_共同利用型病院運営事業イ　市町村が実施する事業、又は都道府県、市町村以外の者が実施する事業に対し市町村が行う補助事業に対して都道府県が補助する事業</v>
      </c>
      <c r="H5" s="170" t="s">
        <v>235</v>
      </c>
      <c r="I5" s="171" t="s">
        <v>236</v>
      </c>
    </row>
    <row r="6" spans="1:9" ht="18.75" customHeight="1">
      <c r="A6" s="126"/>
      <c r="B6" s="201" t="s">
        <v>237</v>
      </c>
      <c r="C6" s="206" t="s">
        <v>414</v>
      </c>
      <c r="D6" s="206" t="s">
        <v>495</v>
      </c>
      <c r="E6" s="201" t="s">
        <v>238</v>
      </c>
      <c r="F6" s="207" t="s">
        <v>224</v>
      </c>
      <c r="G6" s="208" t="str">
        <f t="shared" si="0"/>
        <v>_１_ウ_ヘリコプター等添乗医師等確保事業ア　都道府県が実施する事業</v>
      </c>
      <c r="H6" s="212" t="s">
        <v>239</v>
      </c>
      <c r="I6" s="213" t="s">
        <v>233</v>
      </c>
    </row>
    <row r="7" spans="1:9" ht="69.75" customHeight="1">
      <c r="A7" s="126"/>
      <c r="B7" s="202"/>
      <c r="C7" s="211"/>
      <c r="D7" s="211" t="str">
        <f>D6</f>
        <v>_１_ウ_ヘリコプター等添乗医師等確保事業</v>
      </c>
      <c r="E7" s="202"/>
      <c r="F7" s="207" t="s">
        <v>234</v>
      </c>
      <c r="G7" s="208" t="str">
        <f t="shared" si="0"/>
        <v>_１_ウ_ヘリコプター等添乗医師等確保事業イ　市町村が実施する事業、又は都道府県、市町村以外の者が実施する事業に対し市町村が行う補助事業に対して都道府県が補助する事業</v>
      </c>
      <c r="H7" s="212" t="s">
        <v>240</v>
      </c>
      <c r="I7" s="213" t="s">
        <v>236</v>
      </c>
    </row>
    <row r="8" spans="1:9" ht="18.75" customHeight="1">
      <c r="A8" s="126"/>
      <c r="B8" s="124" t="s">
        <v>241</v>
      </c>
      <c r="C8" s="146" t="s">
        <v>409</v>
      </c>
      <c r="D8" s="146" t="s">
        <v>449</v>
      </c>
      <c r="E8" s="128" t="s">
        <v>242</v>
      </c>
      <c r="F8" s="125" t="s">
        <v>243</v>
      </c>
      <c r="G8" s="153" t="str">
        <f t="shared" si="0"/>
        <v>_１_ク_自動体外式除細動器_ＡＥＤ_の普及啓発事業―</v>
      </c>
      <c r="H8" s="172" t="s">
        <v>244</v>
      </c>
      <c r="I8" s="173" t="s">
        <v>226</v>
      </c>
    </row>
    <row r="9" spans="1:9" ht="40.5" customHeight="1">
      <c r="A9" s="126"/>
      <c r="B9" s="129"/>
      <c r="C9" s="148" t="s">
        <v>410</v>
      </c>
      <c r="D9" s="148" t="s">
        <v>450</v>
      </c>
      <c r="E9" s="128" t="s">
        <v>245</v>
      </c>
      <c r="F9" s="125" t="s">
        <v>243</v>
      </c>
      <c r="G9" s="153" t="str">
        <f t="shared" si="0"/>
        <v>_１_ケ_救急医療情報センター_広域災害・救急医療情報システム_運営事業―</v>
      </c>
      <c r="H9" s="174" t="s">
        <v>244</v>
      </c>
      <c r="I9" s="175" t="s">
        <v>226</v>
      </c>
    </row>
    <row r="10" spans="1:9" ht="18.75" customHeight="1">
      <c r="A10" s="126"/>
      <c r="B10" s="127"/>
      <c r="C10" s="147" t="s">
        <v>415</v>
      </c>
      <c r="D10" s="147" t="s">
        <v>485</v>
      </c>
      <c r="E10" s="128" t="s">
        <v>246</v>
      </c>
      <c r="F10" s="125" t="s">
        <v>243</v>
      </c>
      <c r="G10" s="153" t="str">
        <f t="shared" si="0"/>
        <v>_１_コ_救急・周産期医療情報システム機能強化事業―</v>
      </c>
      <c r="H10" s="176" t="s">
        <v>244</v>
      </c>
      <c r="I10" s="177" t="s">
        <v>226</v>
      </c>
    </row>
    <row r="11" spans="1:9" ht="18.75" customHeight="1">
      <c r="A11" s="126"/>
      <c r="B11" s="203" t="s">
        <v>247</v>
      </c>
      <c r="C11" s="214" t="s">
        <v>416</v>
      </c>
      <c r="D11" s="214" t="s">
        <v>496</v>
      </c>
      <c r="E11" s="203" t="s">
        <v>248</v>
      </c>
      <c r="F11" s="207" t="s">
        <v>243</v>
      </c>
      <c r="G11" s="208" t="str">
        <f t="shared" si="0"/>
        <v>_１_エ_救命救急センター運営事業―</v>
      </c>
      <c r="H11" s="212" t="s">
        <v>249</v>
      </c>
      <c r="I11" s="213" t="s">
        <v>250</v>
      </c>
    </row>
    <row r="12" spans="1:9" ht="36.75" customHeight="1">
      <c r="A12" s="126"/>
      <c r="B12" s="124" t="s">
        <v>251</v>
      </c>
      <c r="C12" s="146" t="s">
        <v>417</v>
      </c>
      <c r="D12" s="146" t="s">
        <v>497</v>
      </c>
      <c r="E12" s="124" t="s">
        <v>252</v>
      </c>
      <c r="F12" s="125" t="s">
        <v>224</v>
      </c>
      <c r="G12" s="153" t="str">
        <f t="shared" si="0"/>
        <v>_１_オ_小児救命救急センター運営事業ア　都道府県が実施する事業</v>
      </c>
      <c r="H12" s="170" t="s">
        <v>253</v>
      </c>
      <c r="I12" s="171" t="s">
        <v>226</v>
      </c>
    </row>
    <row r="13" spans="1:9" ht="36.75" customHeight="1">
      <c r="A13" s="126"/>
      <c r="B13" s="129"/>
      <c r="C13" s="148"/>
      <c r="D13" s="148" t="s">
        <v>451</v>
      </c>
      <c r="E13" s="129"/>
      <c r="F13" s="125" t="s">
        <v>255</v>
      </c>
      <c r="G13" s="153" t="str">
        <f t="shared" ref="G13:G15" si="1">D13&amp;F13</f>
        <v>_１_オ_小児救命救急センター運営事業イ　都道府県が補助する事業</v>
      </c>
      <c r="H13" s="170" t="s">
        <v>256</v>
      </c>
      <c r="I13" s="171" t="s">
        <v>257</v>
      </c>
    </row>
    <row r="14" spans="1:9" ht="36.75" customHeight="1">
      <c r="A14" s="126"/>
      <c r="B14" s="129"/>
      <c r="C14" s="148"/>
      <c r="D14" s="148" t="s">
        <v>451</v>
      </c>
      <c r="E14" s="127"/>
      <c r="F14" s="125" t="s">
        <v>258</v>
      </c>
      <c r="G14" s="153" t="str">
        <f t="shared" si="1"/>
        <v>_１_オ_小児救命救急センター運営事業ウ　都道府県、市町村以外の者が実施する事業に対し市町村が行う補助事業に対して都道府県が補助する事業</v>
      </c>
      <c r="H14" s="170" t="s">
        <v>259</v>
      </c>
      <c r="I14" s="171" t="s">
        <v>260</v>
      </c>
    </row>
    <row r="15" spans="1:9" ht="36.75" customHeight="1">
      <c r="A15" s="126"/>
      <c r="B15" s="129"/>
      <c r="C15" s="148" t="s">
        <v>418</v>
      </c>
      <c r="D15" s="148" t="s">
        <v>498</v>
      </c>
      <c r="E15" s="124" t="s">
        <v>254</v>
      </c>
      <c r="F15" s="125" t="s">
        <v>224</v>
      </c>
      <c r="G15" s="153" t="str">
        <f t="shared" si="1"/>
        <v>_１_サ_救急患者退院コーディネーター事業ア　都道府県が実施する事業</v>
      </c>
      <c r="H15" s="170" t="s">
        <v>253</v>
      </c>
      <c r="I15" s="171" t="s">
        <v>226</v>
      </c>
    </row>
    <row r="16" spans="1:9" ht="36.75" customHeight="1">
      <c r="A16" s="126"/>
      <c r="B16" s="129"/>
      <c r="C16" s="148"/>
      <c r="D16" s="148" t="s">
        <v>452</v>
      </c>
      <c r="E16" s="129"/>
      <c r="F16" s="125" t="s">
        <v>255</v>
      </c>
      <c r="G16" s="153" t="str">
        <f t="shared" ref="G16" si="2">D16&amp;F16</f>
        <v>_１_サ_救急患者退院コーディネーター事業イ　都道府県が補助する事業</v>
      </c>
      <c r="H16" s="170" t="s">
        <v>256</v>
      </c>
      <c r="I16" s="171" t="s">
        <v>257</v>
      </c>
    </row>
    <row r="17" spans="1:9" ht="36.75" customHeight="1">
      <c r="A17" s="126"/>
      <c r="B17" s="127"/>
      <c r="C17" s="147"/>
      <c r="D17" s="147" t="str">
        <f>D15</f>
        <v>_１_サ_救急患者退院コーディネーター事業</v>
      </c>
      <c r="E17" s="127"/>
      <c r="F17" s="125" t="s">
        <v>258</v>
      </c>
      <c r="G17" s="153" t="str">
        <f t="shared" si="0"/>
        <v>_１_サ_救急患者退院コーディネーター事業ウ　都道府県、市町村以外の者が実施する事業に対し市町村が行う補助事業に対して都道府県が補助する事業</v>
      </c>
      <c r="H17" s="170" t="s">
        <v>259</v>
      </c>
      <c r="I17" s="171" t="s">
        <v>260</v>
      </c>
    </row>
    <row r="18" spans="1:9" ht="18.75" customHeight="1">
      <c r="A18" s="126"/>
      <c r="B18" s="201" t="s">
        <v>261</v>
      </c>
      <c r="C18" s="206" t="s">
        <v>419</v>
      </c>
      <c r="D18" s="206" t="s">
        <v>499</v>
      </c>
      <c r="E18" s="201" t="s">
        <v>262</v>
      </c>
      <c r="F18" s="207" t="s">
        <v>263</v>
      </c>
      <c r="G18" s="208" t="str">
        <f t="shared" si="0"/>
        <v>_１_カ_ドクターヘリ導入促進事業ア　都道府県又は広域連合が実施する事業</v>
      </c>
      <c r="H18" s="212" t="s">
        <v>264</v>
      </c>
      <c r="I18" s="213" t="s">
        <v>226</v>
      </c>
    </row>
    <row r="19" spans="1:9" ht="18.75" customHeight="1">
      <c r="A19" s="126"/>
      <c r="B19" s="202"/>
      <c r="C19" s="211"/>
      <c r="D19" s="211" t="str">
        <f>D18</f>
        <v>_１_カ_ドクターヘリ導入促進事業</v>
      </c>
      <c r="E19" s="202"/>
      <c r="F19" s="207" t="s">
        <v>265</v>
      </c>
      <c r="G19" s="208" t="str">
        <f t="shared" si="0"/>
        <v>_１_カ_ドクターヘリ導入促進事業イ　都道府県又は広域連合が補助する事業</v>
      </c>
      <c r="H19" s="212" t="s">
        <v>266</v>
      </c>
      <c r="I19" s="213" t="s">
        <v>267</v>
      </c>
    </row>
    <row r="20" spans="1:9" ht="18.75" customHeight="1">
      <c r="A20" s="126"/>
      <c r="B20" s="124" t="s">
        <v>268</v>
      </c>
      <c r="C20" s="146" t="s">
        <v>420</v>
      </c>
      <c r="D20" s="146" t="s">
        <v>500</v>
      </c>
      <c r="E20" s="124" t="s">
        <v>269</v>
      </c>
      <c r="F20" s="125" t="s">
        <v>224</v>
      </c>
      <c r="G20" s="153" t="str">
        <f t="shared" si="0"/>
        <v>_１_キ_救急救命士病院実習受入促進事業ア　都道府県が実施する事業</v>
      </c>
      <c r="H20" s="170" t="s">
        <v>270</v>
      </c>
      <c r="I20" s="171" t="s">
        <v>226</v>
      </c>
    </row>
    <row r="21" spans="1:9" ht="18.75" customHeight="1">
      <c r="A21" s="130"/>
      <c r="B21" s="127"/>
      <c r="C21" s="147"/>
      <c r="D21" s="147" t="str">
        <f>D20</f>
        <v>_１_キ_救急救命士病院実習受入促進事業</v>
      </c>
      <c r="E21" s="127"/>
      <c r="F21" s="125" t="s">
        <v>255</v>
      </c>
      <c r="G21" s="153" t="str">
        <f t="shared" si="0"/>
        <v>_１_キ_救急救命士病院実習受入促進事業イ　都道府県が補助する事業</v>
      </c>
      <c r="H21" s="170" t="s">
        <v>271</v>
      </c>
      <c r="I21" s="171" t="s">
        <v>267</v>
      </c>
    </row>
    <row r="22" spans="1:9" ht="18.75" customHeight="1">
      <c r="A22" s="123" t="s">
        <v>272</v>
      </c>
      <c r="B22" s="203" t="s">
        <v>273</v>
      </c>
      <c r="C22" s="214" t="s">
        <v>421</v>
      </c>
      <c r="D22" s="214" t="s">
        <v>486</v>
      </c>
      <c r="E22" s="203" t="s">
        <v>274</v>
      </c>
      <c r="F22" s="207" t="s">
        <v>243</v>
      </c>
      <c r="G22" s="208" t="str">
        <f t="shared" si="0"/>
        <v>_２_ア_周産期医療対策事業―</v>
      </c>
      <c r="H22" s="212" t="s">
        <v>275</v>
      </c>
      <c r="I22" s="213" t="s">
        <v>226</v>
      </c>
    </row>
    <row r="23" spans="1:9" ht="18.75" customHeight="1">
      <c r="A23" s="126"/>
      <c r="B23" s="124" t="s">
        <v>276</v>
      </c>
      <c r="C23" s="146" t="s">
        <v>422</v>
      </c>
      <c r="D23" s="146" t="s">
        <v>501</v>
      </c>
      <c r="E23" s="124" t="s">
        <v>277</v>
      </c>
      <c r="F23" s="125" t="s">
        <v>224</v>
      </c>
      <c r="G23" s="153" t="str">
        <f t="shared" si="0"/>
        <v>_２_イ_周産期母子医療センター運営事業ア　都道府県が実施する事業</v>
      </c>
      <c r="H23" s="170" t="s">
        <v>278</v>
      </c>
      <c r="I23" s="171" t="s">
        <v>226</v>
      </c>
    </row>
    <row r="24" spans="1:9" ht="18.75" customHeight="1">
      <c r="A24" s="126"/>
      <c r="B24" s="127"/>
      <c r="C24" s="147"/>
      <c r="D24" s="147" t="str">
        <f>D23</f>
        <v>_２_イ_周産期母子医療センター運営事業</v>
      </c>
      <c r="E24" s="127"/>
      <c r="F24" s="125" t="s">
        <v>255</v>
      </c>
      <c r="G24" s="153" t="str">
        <f t="shared" si="0"/>
        <v>_２_イ_周産期母子医療センター運営事業イ　都道府県が補助する事業</v>
      </c>
      <c r="H24" s="170" t="s">
        <v>279</v>
      </c>
      <c r="I24" s="171" t="s">
        <v>257</v>
      </c>
    </row>
    <row r="25" spans="1:9" ht="35.25" customHeight="1">
      <c r="A25" s="126"/>
      <c r="B25" s="201" t="s">
        <v>280</v>
      </c>
      <c r="C25" s="206" t="s">
        <v>465</v>
      </c>
      <c r="D25" s="206" t="s">
        <v>466</v>
      </c>
      <c r="E25" s="201" t="s">
        <v>281</v>
      </c>
      <c r="F25" s="207" t="s">
        <v>224</v>
      </c>
      <c r="G25" s="208" t="str">
        <f t="shared" si="0"/>
        <v>_２_ウ_ＮＩＣＵ等長期入院児支援事業_ア_地域療育支援施設運営事業_イ_日中一時支援事業ア　都道府県が実施する事業</v>
      </c>
      <c r="H25" s="212" t="s">
        <v>282</v>
      </c>
      <c r="I25" s="213" t="s">
        <v>226</v>
      </c>
    </row>
    <row r="26" spans="1:9" ht="18.75" customHeight="1">
      <c r="A26" s="126"/>
      <c r="B26" s="202"/>
      <c r="C26" s="211"/>
      <c r="D26" s="211" t="str">
        <f>D25</f>
        <v>_２_ウ_ＮＩＣＵ等長期入院児支援事業_ア_地域療育支援施設運営事業_イ_日中一時支援事業</v>
      </c>
      <c r="E26" s="202"/>
      <c r="F26" s="207" t="s">
        <v>255</v>
      </c>
      <c r="G26" s="208" t="str">
        <f t="shared" si="0"/>
        <v>_２_ウ_ＮＩＣＵ等長期入院児支援事業_ア_地域療育支援施設運営事業_イ_日中一時支援事業イ　都道府県が補助する事業</v>
      </c>
      <c r="H26" s="212" t="s">
        <v>283</v>
      </c>
      <c r="I26" s="213" t="s">
        <v>257</v>
      </c>
    </row>
    <row r="27" spans="1:9" ht="33" customHeight="1">
      <c r="A27" s="126"/>
      <c r="B27" s="124" t="s">
        <v>284</v>
      </c>
      <c r="C27" s="146" t="str">
        <f>C25</f>
        <v>ＮＩＣＵ等長期入院児支援事業</v>
      </c>
      <c r="D27" s="146" t="str">
        <f>D26</f>
        <v>_２_ウ_ＮＩＣＵ等長期入院児支援事業_ア_地域療育支援施設運営事業_イ_日中一時支援事業</v>
      </c>
      <c r="E27" s="124" t="s">
        <v>285</v>
      </c>
      <c r="F27" s="125" t="s">
        <v>224</v>
      </c>
      <c r="G27" s="153" t="str">
        <f t="shared" si="0"/>
        <v>_２_ウ_ＮＩＣＵ等長期入院児支援事業_ア_地域療育支援施設運営事業_イ_日中一時支援事業ア　都道府県が実施する事業</v>
      </c>
      <c r="H27" s="170" t="s">
        <v>286</v>
      </c>
      <c r="I27" s="171" t="s">
        <v>226</v>
      </c>
    </row>
    <row r="28" spans="1:9" ht="18.75" customHeight="1">
      <c r="A28" s="130"/>
      <c r="B28" s="127"/>
      <c r="C28" s="147"/>
      <c r="D28" s="147" t="str">
        <f>D26</f>
        <v>_２_ウ_ＮＩＣＵ等長期入院児支援事業_ア_地域療育支援施設運営事業_イ_日中一時支援事業</v>
      </c>
      <c r="E28" s="127"/>
      <c r="F28" s="125" t="s">
        <v>255</v>
      </c>
      <c r="G28" s="153" t="str">
        <f t="shared" si="0"/>
        <v>_２_ウ_ＮＩＣＵ等長期入院児支援事業_ア_地域療育支援施設運営事業_イ_日中一時支援事業イ　都道府県が補助する事業</v>
      </c>
      <c r="H28" s="170" t="s">
        <v>287</v>
      </c>
      <c r="I28" s="171" t="s">
        <v>257</v>
      </c>
    </row>
    <row r="29" spans="1:9" ht="18.75" customHeight="1">
      <c r="A29" s="123" t="s">
        <v>288</v>
      </c>
      <c r="B29" s="201" t="s">
        <v>289</v>
      </c>
      <c r="C29" s="206" t="s">
        <v>423</v>
      </c>
      <c r="D29" s="206" t="s">
        <v>502</v>
      </c>
      <c r="E29" s="201" t="s">
        <v>290</v>
      </c>
      <c r="F29" s="207" t="s">
        <v>224</v>
      </c>
      <c r="G29" s="208" t="str">
        <f t="shared" si="0"/>
        <v>_３_ア_外国人看護師候補者就労研修支援事業ア　都道府県が実施する事業</v>
      </c>
      <c r="H29" s="212" t="s">
        <v>291</v>
      </c>
      <c r="I29" s="213" t="s">
        <v>292</v>
      </c>
    </row>
    <row r="30" spans="1:9" ht="18.75" customHeight="1">
      <c r="A30" s="126"/>
      <c r="B30" s="202"/>
      <c r="C30" s="211"/>
      <c r="D30" s="211" t="str">
        <f>D29</f>
        <v>_３_ア_外国人看護師候補者就労研修支援事業</v>
      </c>
      <c r="E30" s="202"/>
      <c r="F30" s="207" t="s">
        <v>255</v>
      </c>
      <c r="G30" s="208" t="str">
        <f t="shared" si="0"/>
        <v>_３_ア_外国人看護師候補者就労研修支援事業イ　都道府県が補助する事業</v>
      </c>
      <c r="H30" s="212" t="s">
        <v>293</v>
      </c>
      <c r="I30" s="213" t="s">
        <v>294</v>
      </c>
    </row>
    <row r="31" spans="1:9" ht="18.75" customHeight="1">
      <c r="A31" s="126"/>
      <c r="B31" s="128" t="s">
        <v>295</v>
      </c>
      <c r="C31" s="149" t="s">
        <v>424</v>
      </c>
      <c r="D31" s="149" t="s">
        <v>503</v>
      </c>
      <c r="E31" s="128" t="s">
        <v>296</v>
      </c>
      <c r="F31" s="125" t="s">
        <v>243</v>
      </c>
      <c r="G31" s="153" t="str">
        <f t="shared" si="0"/>
        <v>_３_イ_看護職員就業相談員派遣面接相談事業―</v>
      </c>
      <c r="H31" s="170" t="s">
        <v>297</v>
      </c>
      <c r="I31" s="171" t="s">
        <v>294</v>
      </c>
    </row>
    <row r="32" spans="1:9" ht="18.75" customHeight="1">
      <c r="A32" s="130"/>
      <c r="B32" s="203" t="s">
        <v>298</v>
      </c>
      <c r="C32" s="214" t="s">
        <v>475</v>
      </c>
      <c r="D32" s="214" t="s">
        <v>487</v>
      </c>
      <c r="E32" s="203" t="s">
        <v>299</v>
      </c>
      <c r="F32" s="207" t="s">
        <v>243</v>
      </c>
      <c r="G32" s="208" t="str">
        <f t="shared" si="0"/>
        <v>_３_ウ_助産師出向支援導入事業―</v>
      </c>
      <c r="H32" s="212" t="s">
        <v>300</v>
      </c>
      <c r="I32" s="213" t="s">
        <v>292</v>
      </c>
    </row>
    <row r="33" spans="1:9" ht="24" customHeight="1">
      <c r="A33" s="131" t="s">
        <v>301</v>
      </c>
      <c r="B33" s="128" t="s">
        <v>302</v>
      </c>
      <c r="C33" s="149" t="s">
        <v>427</v>
      </c>
      <c r="D33" s="149" t="s">
        <v>488</v>
      </c>
      <c r="E33" s="128" t="s">
        <v>303</v>
      </c>
      <c r="F33" s="125" t="s">
        <v>243</v>
      </c>
      <c r="G33" s="153" t="str">
        <f t="shared" si="0"/>
        <v>_４_歯科医療安全管理体制推進特別事業―</v>
      </c>
      <c r="H33" s="170" t="s">
        <v>304</v>
      </c>
      <c r="I33" s="171" t="s">
        <v>292</v>
      </c>
    </row>
    <row r="34" spans="1:9" ht="42.75" customHeight="1">
      <c r="A34" s="131" t="s">
        <v>305</v>
      </c>
      <c r="B34" s="203" t="s">
        <v>302</v>
      </c>
      <c r="C34" s="214" t="s">
        <v>469</v>
      </c>
      <c r="D34" s="214" t="s">
        <v>468</v>
      </c>
      <c r="E34" s="203" t="s">
        <v>305</v>
      </c>
      <c r="F34" s="207" t="s">
        <v>243</v>
      </c>
      <c r="G34" s="208" t="str">
        <f>D34&amp;F34</f>
        <v>_５_院内感染地域支援ネットワ_ク事業―</v>
      </c>
      <c r="H34" s="212" t="s">
        <v>306</v>
      </c>
      <c r="I34" s="213" t="s">
        <v>226</v>
      </c>
    </row>
    <row r="35" spans="1:9" ht="24" customHeight="1">
      <c r="A35" s="131" t="s">
        <v>307</v>
      </c>
      <c r="B35" s="128" t="s">
        <v>302</v>
      </c>
      <c r="C35" s="149" t="s">
        <v>426</v>
      </c>
      <c r="D35" s="149" t="s">
        <v>504</v>
      </c>
      <c r="E35" s="128" t="s">
        <v>308</v>
      </c>
      <c r="F35" s="125" t="s">
        <v>243</v>
      </c>
      <c r="G35" s="153" t="str">
        <f t="shared" si="0"/>
        <v>_６_医療連携体制推進事業―</v>
      </c>
      <c r="H35" s="170" t="s">
        <v>309</v>
      </c>
      <c r="I35" s="171" t="s">
        <v>226</v>
      </c>
    </row>
    <row r="36" spans="1:9" ht="57.75" customHeight="1">
      <c r="A36" s="123" t="s">
        <v>310</v>
      </c>
      <c r="B36" s="201" t="s">
        <v>311</v>
      </c>
      <c r="C36" s="206" t="s">
        <v>425</v>
      </c>
      <c r="D36" s="206" t="s">
        <v>505</v>
      </c>
      <c r="E36" s="203" t="s">
        <v>312</v>
      </c>
      <c r="F36" s="207" t="s">
        <v>243</v>
      </c>
      <c r="G36" s="208" t="str">
        <f t="shared" si="0"/>
        <v>_７_ア_ア_休日夜間急患センター設備整備事業―</v>
      </c>
      <c r="H36" s="215" t="s">
        <v>313</v>
      </c>
      <c r="I36" s="216" t="s">
        <v>250</v>
      </c>
    </row>
    <row r="37" spans="1:9" ht="24" customHeight="1">
      <c r="A37" s="126"/>
      <c r="B37" s="204"/>
      <c r="C37" s="217" t="s">
        <v>439</v>
      </c>
      <c r="D37" s="217" t="s">
        <v>506</v>
      </c>
      <c r="E37" s="203" t="s">
        <v>314</v>
      </c>
      <c r="F37" s="207" t="s">
        <v>243</v>
      </c>
      <c r="G37" s="208" t="str">
        <f t="shared" si="0"/>
        <v>_７_ア_イ_小児初期救急センター設備整備事業―</v>
      </c>
      <c r="H37" s="218" t="s">
        <v>313</v>
      </c>
      <c r="I37" s="219" t="s">
        <v>250</v>
      </c>
    </row>
    <row r="38" spans="1:9" ht="24" customHeight="1">
      <c r="A38" s="126"/>
      <c r="B38" s="204"/>
      <c r="C38" s="217" t="s">
        <v>438</v>
      </c>
      <c r="D38" s="217" t="s">
        <v>489</v>
      </c>
      <c r="E38" s="203" t="s">
        <v>315</v>
      </c>
      <c r="F38" s="207" t="s">
        <v>243</v>
      </c>
      <c r="G38" s="208" t="str">
        <f t="shared" si="0"/>
        <v>_７_ア_エ_救命救急センター設備整備事業―</v>
      </c>
      <c r="H38" s="218" t="s">
        <v>313</v>
      </c>
      <c r="I38" s="219" t="s">
        <v>250</v>
      </c>
    </row>
    <row r="39" spans="1:9" ht="24" customHeight="1">
      <c r="A39" s="126"/>
      <c r="B39" s="204"/>
      <c r="C39" s="217" t="s">
        <v>437</v>
      </c>
      <c r="D39" s="217" t="s">
        <v>507</v>
      </c>
      <c r="E39" s="203" t="s">
        <v>316</v>
      </c>
      <c r="F39" s="207" t="s">
        <v>243</v>
      </c>
      <c r="G39" s="208" t="str">
        <f t="shared" si="0"/>
        <v>_７_ア_オ_高度救命救急センター設備整備事業―</v>
      </c>
      <c r="H39" s="218" t="s">
        <v>313</v>
      </c>
      <c r="I39" s="219" t="s">
        <v>250</v>
      </c>
    </row>
    <row r="40" spans="1:9" ht="24" customHeight="1">
      <c r="A40" s="126"/>
      <c r="B40" s="204"/>
      <c r="C40" s="217" t="s">
        <v>436</v>
      </c>
      <c r="D40" s="217" t="s">
        <v>508</v>
      </c>
      <c r="E40" s="203" t="s">
        <v>317</v>
      </c>
      <c r="F40" s="207" t="s">
        <v>243</v>
      </c>
      <c r="G40" s="208" t="str">
        <f t="shared" si="0"/>
        <v>_７_ア_カ_小児救急医療拠点病院設備整備事業―</v>
      </c>
      <c r="H40" s="218" t="s">
        <v>313</v>
      </c>
      <c r="I40" s="219" t="s">
        <v>250</v>
      </c>
    </row>
    <row r="41" spans="1:9" ht="24" customHeight="1">
      <c r="A41" s="126"/>
      <c r="B41" s="204"/>
      <c r="C41" s="217" t="s">
        <v>428</v>
      </c>
      <c r="D41" s="217" t="s">
        <v>490</v>
      </c>
      <c r="E41" s="203" t="s">
        <v>318</v>
      </c>
      <c r="F41" s="207" t="s">
        <v>243</v>
      </c>
      <c r="G41" s="208" t="str">
        <f t="shared" si="0"/>
        <v>_７_イ_小児救急遠隔医療設備整備事業―</v>
      </c>
      <c r="H41" s="218" t="s">
        <v>313</v>
      </c>
      <c r="I41" s="219" t="s">
        <v>250</v>
      </c>
    </row>
    <row r="42" spans="1:9" ht="24" customHeight="1">
      <c r="A42" s="126"/>
      <c r="B42" s="204"/>
      <c r="C42" s="217" t="s">
        <v>429</v>
      </c>
      <c r="D42" s="217" t="s">
        <v>509</v>
      </c>
      <c r="E42" s="203" t="s">
        <v>319</v>
      </c>
      <c r="F42" s="207" t="s">
        <v>243</v>
      </c>
      <c r="G42" s="208" t="str">
        <f t="shared" si="0"/>
        <v>_７_ウ_ア_小児医療施設設備整備事業―</v>
      </c>
      <c r="H42" s="218" t="s">
        <v>313</v>
      </c>
      <c r="I42" s="219" t="s">
        <v>250</v>
      </c>
    </row>
    <row r="43" spans="1:9" ht="24" customHeight="1">
      <c r="A43" s="126"/>
      <c r="B43" s="204"/>
      <c r="C43" s="217" t="s">
        <v>430</v>
      </c>
      <c r="D43" s="217" t="s">
        <v>510</v>
      </c>
      <c r="E43" s="203" t="s">
        <v>320</v>
      </c>
      <c r="F43" s="207" t="s">
        <v>243</v>
      </c>
      <c r="G43" s="208" t="str">
        <f t="shared" si="0"/>
        <v>_７_ウ_イ_周産期医療施設設備整備事業―</v>
      </c>
      <c r="H43" s="218" t="s">
        <v>313</v>
      </c>
      <c r="I43" s="219" t="s">
        <v>250</v>
      </c>
    </row>
    <row r="44" spans="1:9" ht="24" customHeight="1">
      <c r="A44" s="126"/>
      <c r="B44" s="204"/>
      <c r="C44" s="217" t="s">
        <v>431</v>
      </c>
      <c r="D44" s="217" t="s">
        <v>511</v>
      </c>
      <c r="E44" s="203" t="s">
        <v>321</v>
      </c>
      <c r="F44" s="207" t="s">
        <v>243</v>
      </c>
      <c r="G44" s="208" t="str">
        <f t="shared" si="0"/>
        <v>_７_オ_ア_基幹災害拠点病院設備整備事業―</v>
      </c>
      <c r="H44" s="218" t="s">
        <v>313</v>
      </c>
      <c r="I44" s="219" t="s">
        <v>250</v>
      </c>
    </row>
    <row r="45" spans="1:9" ht="24" customHeight="1">
      <c r="A45" s="126"/>
      <c r="B45" s="204"/>
      <c r="C45" s="217" t="s">
        <v>432</v>
      </c>
      <c r="D45" s="217" t="s">
        <v>491</v>
      </c>
      <c r="E45" s="203" t="s">
        <v>322</v>
      </c>
      <c r="F45" s="207" t="s">
        <v>243</v>
      </c>
      <c r="G45" s="208" t="str">
        <f t="shared" si="0"/>
        <v>_７_オ_イ_地域災害拠点病院設備整備事業―</v>
      </c>
      <c r="H45" s="218" t="s">
        <v>313</v>
      </c>
      <c r="I45" s="219" t="s">
        <v>250</v>
      </c>
    </row>
    <row r="46" spans="1:9" ht="24" customHeight="1">
      <c r="A46" s="126"/>
      <c r="B46" s="202"/>
      <c r="C46" s="211" t="s">
        <v>433</v>
      </c>
      <c r="D46" s="211" t="s">
        <v>512</v>
      </c>
      <c r="E46" s="203" t="s">
        <v>323</v>
      </c>
      <c r="F46" s="207" t="s">
        <v>243</v>
      </c>
      <c r="G46" s="208" t="str">
        <f t="shared" si="0"/>
        <v>_７_ク_院内感染対策設備整備事業―</v>
      </c>
      <c r="H46" s="220" t="s">
        <v>313</v>
      </c>
      <c r="I46" s="221" t="s">
        <v>250</v>
      </c>
    </row>
    <row r="47" spans="1:9" ht="24" customHeight="1">
      <c r="A47" s="126"/>
      <c r="B47" s="124" t="s">
        <v>324</v>
      </c>
      <c r="C47" s="146" t="s">
        <v>434</v>
      </c>
      <c r="D47" s="146" t="s">
        <v>492</v>
      </c>
      <c r="E47" s="124" t="s">
        <v>325</v>
      </c>
      <c r="F47" s="125" t="s">
        <v>326</v>
      </c>
      <c r="G47" s="153" t="str">
        <f t="shared" si="0"/>
        <v>_７_ア_ウ_病院群輪番制病院及び共同利用型病院設備整備事業（ア）都道府県が補助する事業</v>
      </c>
      <c r="H47" s="170" t="s">
        <v>327</v>
      </c>
      <c r="I47" s="171" t="s">
        <v>328</v>
      </c>
    </row>
    <row r="48" spans="1:9" ht="60.75" customHeight="1">
      <c r="A48" s="126"/>
      <c r="B48" s="127"/>
      <c r="C48" s="147"/>
      <c r="D48" s="147" t="str">
        <f>D47</f>
        <v>_７_ア_ウ_病院群輪番制病院及び共同利用型病院設備整備事業</v>
      </c>
      <c r="E48" s="127"/>
      <c r="F48" s="125" t="s">
        <v>329</v>
      </c>
      <c r="G48" s="153" t="str">
        <f t="shared" si="0"/>
        <v>_７_ア_ウ_病院群輪番制病院及び共同利用型病院設備整備事業（イ）都道府県、市町村以外の者が実施する事業に対し市町村が行う補助事業に対して都道府県が補助する事業</v>
      </c>
      <c r="H48" s="170" t="s">
        <v>330</v>
      </c>
      <c r="I48" s="171" t="s">
        <v>328</v>
      </c>
    </row>
    <row r="49" spans="1:9" ht="24" customHeight="1">
      <c r="A49" s="126"/>
      <c r="B49" s="201" t="s">
        <v>331</v>
      </c>
      <c r="C49" s="206" t="s">
        <v>435</v>
      </c>
      <c r="D49" s="206" t="s">
        <v>513</v>
      </c>
      <c r="E49" s="201" t="s">
        <v>332</v>
      </c>
      <c r="F49" s="207" t="s">
        <v>333</v>
      </c>
      <c r="G49" s="208" t="str">
        <f t="shared" si="0"/>
        <v>_７_ア_キ_小児集中治療室設備整備事業（ア）都道府県が実施する事業</v>
      </c>
      <c r="H49" s="212" t="s">
        <v>334</v>
      </c>
      <c r="I49" s="213" t="s">
        <v>226</v>
      </c>
    </row>
    <row r="50" spans="1:9" ht="24" customHeight="1">
      <c r="A50" s="126"/>
      <c r="B50" s="202"/>
      <c r="C50" s="211"/>
      <c r="D50" s="211" t="str">
        <f>D49</f>
        <v>_７_ア_キ_小児集中治療室設備整備事業</v>
      </c>
      <c r="E50" s="202"/>
      <c r="F50" s="207" t="s">
        <v>335</v>
      </c>
      <c r="G50" s="208" t="str">
        <f t="shared" si="0"/>
        <v>_７_ア_キ_小児集中治療室設備整備事業（イ）都道府県が補助する事業</v>
      </c>
      <c r="H50" s="212" t="s">
        <v>336</v>
      </c>
      <c r="I50" s="213" t="s">
        <v>257</v>
      </c>
    </row>
    <row r="51" spans="1:9" ht="24" customHeight="1">
      <c r="A51" s="126"/>
      <c r="B51" s="128" t="s">
        <v>337</v>
      </c>
      <c r="C51" s="149" t="s">
        <v>440</v>
      </c>
      <c r="D51" s="149" t="s">
        <v>514</v>
      </c>
      <c r="E51" s="128" t="s">
        <v>338</v>
      </c>
      <c r="F51" s="125" t="s">
        <v>243</v>
      </c>
      <c r="G51" s="153" t="str">
        <f t="shared" si="0"/>
        <v>_７_ウ_ウ_地域療育支援施設設備整備事業―</v>
      </c>
      <c r="H51" s="170" t="s">
        <v>339</v>
      </c>
      <c r="I51" s="171" t="s">
        <v>257</v>
      </c>
    </row>
    <row r="52" spans="1:9" ht="44.25" customHeight="1">
      <c r="A52" s="126"/>
      <c r="B52" s="203" t="s">
        <v>340</v>
      </c>
      <c r="C52" s="214" t="s">
        <v>189</v>
      </c>
      <c r="D52" s="214" t="s">
        <v>453</v>
      </c>
      <c r="E52" s="203" t="s">
        <v>341</v>
      </c>
      <c r="F52" s="207" t="s">
        <v>243</v>
      </c>
      <c r="G52" s="208" t="str">
        <f t="shared" si="0"/>
        <v>_７_エ_共同利用施設設備整備事業_ア_公的医療機関等による共同利用施設―</v>
      </c>
      <c r="H52" s="212" t="s">
        <v>342</v>
      </c>
      <c r="I52" s="213" t="s">
        <v>343</v>
      </c>
    </row>
    <row r="53" spans="1:9" ht="32.25" customHeight="1">
      <c r="A53" s="126"/>
      <c r="B53" s="124" t="s">
        <v>344</v>
      </c>
      <c r="C53" s="146" t="s">
        <v>191</v>
      </c>
      <c r="D53" s="146" t="s">
        <v>454</v>
      </c>
      <c r="E53" s="124" t="s">
        <v>345</v>
      </c>
      <c r="F53" s="132" t="s">
        <v>333</v>
      </c>
      <c r="G53" s="153" t="str">
        <f t="shared" si="0"/>
        <v>_７_エ_共同利用施設設備整備事業_イ_地域医療支援病院の共同利用部門（ア）都道府県が実施する事業</v>
      </c>
      <c r="H53" s="178" t="s">
        <v>346</v>
      </c>
      <c r="I53" s="179" t="s">
        <v>226</v>
      </c>
    </row>
    <row r="54" spans="1:9" ht="32.25" customHeight="1">
      <c r="A54" s="126"/>
      <c r="B54" s="129"/>
      <c r="C54" s="249"/>
      <c r="D54" s="249" t="s">
        <v>454</v>
      </c>
      <c r="E54" s="250"/>
      <c r="F54" s="251" t="s">
        <v>335</v>
      </c>
      <c r="G54" s="153" t="str">
        <f t="shared" ref="G54:G56" si="3">D54&amp;F54</f>
        <v>_７_エ_共同利用施設設備整備事業_イ_地域医療支援病院の共同利用部門（イ）都道府県が補助する事業</v>
      </c>
      <c r="H54" s="172" t="s">
        <v>348</v>
      </c>
      <c r="I54" s="226" t="s">
        <v>250</v>
      </c>
    </row>
    <row r="55" spans="1:9" ht="32.25" customHeight="1">
      <c r="A55" s="126"/>
      <c r="B55" s="129"/>
      <c r="C55" s="148" t="s">
        <v>522</v>
      </c>
      <c r="D55" s="148" t="s">
        <v>523</v>
      </c>
      <c r="E55" s="129" t="s">
        <v>350</v>
      </c>
      <c r="F55" s="248" t="s">
        <v>333</v>
      </c>
      <c r="G55" s="227" t="str">
        <f t="shared" si="3"/>
        <v>_７_オ_オ_災害拠点精神科病院設備等整備事業（ア）都道府県が実施する事業</v>
      </c>
      <c r="H55" s="178" t="s">
        <v>346</v>
      </c>
      <c r="I55" s="179" t="s">
        <v>226</v>
      </c>
    </row>
    <row r="56" spans="1:9" ht="32.25" customHeight="1">
      <c r="A56" s="126"/>
      <c r="B56" s="129"/>
      <c r="C56" s="148"/>
      <c r="D56" s="148" t="s">
        <v>524</v>
      </c>
      <c r="E56" s="129"/>
      <c r="F56" s="124" t="s">
        <v>335</v>
      </c>
      <c r="G56" s="227" t="str">
        <f t="shared" si="3"/>
        <v>_７_オ_オ_災害拠点精神科病院設備等整備事業（イ）都道府県が補助する事業</v>
      </c>
      <c r="H56" s="172" t="s">
        <v>348</v>
      </c>
      <c r="I56" s="226" t="s">
        <v>250</v>
      </c>
    </row>
    <row r="57" spans="1:9" ht="32.25" customHeight="1">
      <c r="A57" s="126"/>
      <c r="B57" s="225"/>
      <c r="C57" s="146" t="s">
        <v>441</v>
      </c>
      <c r="D57" s="146" t="s">
        <v>515</v>
      </c>
      <c r="E57" s="124" t="s">
        <v>347</v>
      </c>
      <c r="F57" s="132" t="s">
        <v>333</v>
      </c>
      <c r="G57" s="227" t="str">
        <f t="shared" si="0"/>
        <v>_７_サ_医療機関アクセス支援車整備事業（ア）都道府県が実施する事業</v>
      </c>
      <c r="H57" s="178" t="s">
        <v>346</v>
      </c>
      <c r="I57" s="179" t="s">
        <v>226</v>
      </c>
    </row>
    <row r="58" spans="1:9" ht="32.25" customHeight="1">
      <c r="A58" s="126"/>
      <c r="B58" s="225"/>
      <c r="C58" s="148"/>
      <c r="D58" s="148" t="s">
        <v>455</v>
      </c>
      <c r="E58" s="129"/>
      <c r="F58" s="124" t="s">
        <v>335</v>
      </c>
      <c r="G58" s="227" t="str">
        <f t="shared" ref="G58" si="4">D58&amp;F58</f>
        <v>_７_サ_医療機関アクセス支援車整備事業（イ）都道府県が補助する事業</v>
      </c>
      <c r="H58" s="172" t="s">
        <v>348</v>
      </c>
      <c r="I58" s="226" t="s">
        <v>250</v>
      </c>
    </row>
    <row r="59" spans="1:9" ht="24" customHeight="1">
      <c r="A59" s="126"/>
      <c r="B59" s="201" t="s">
        <v>349</v>
      </c>
      <c r="C59" s="206" t="s">
        <v>442</v>
      </c>
      <c r="D59" s="206" t="s">
        <v>516</v>
      </c>
      <c r="E59" s="201" t="s">
        <v>350</v>
      </c>
      <c r="F59" s="207" t="s">
        <v>333</v>
      </c>
      <c r="G59" s="208" t="str">
        <f t="shared" si="0"/>
        <v>_７_オ_ウ_ＮＢＣ災害・テロ対策設備整備事業（ア）都道府県が実施する事業</v>
      </c>
      <c r="H59" s="212" t="s">
        <v>351</v>
      </c>
      <c r="I59" s="213" t="s">
        <v>226</v>
      </c>
    </row>
    <row r="60" spans="1:9" ht="24" customHeight="1">
      <c r="A60" s="126"/>
      <c r="B60" s="202"/>
      <c r="C60" s="211"/>
      <c r="D60" s="211" t="str">
        <f>D59</f>
        <v>_７_オ_ウ_ＮＢＣ災害・テロ対策設備整備事業</v>
      </c>
      <c r="E60" s="202"/>
      <c r="F60" s="207" t="s">
        <v>335</v>
      </c>
      <c r="G60" s="208" t="str">
        <f t="shared" si="0"/>
        <v>_７_オ_ウ_ＮＢＣ災害・テロ対策設備整備事業（イ）都道府県が補助する事業</v>
      </c>
      <c r="H60" s="212" t="s">
        <v>352</v>
      </c>
      <c r="I60" s="213" t="s">
        <v>267</v>
      </c>
    </row>
    <row r="61" spans="1:9" ht="24" customHeight="1">
      <c r="A61" s="126"/>
      <c r="B61" s="128" t="s">
        <v>353</v>
      </c>
      <c r="C61" s="149" t="s">
        <v>443</v>
      </c>
      <c r="D61" s="149" t="s">
        <v>517</v>
      </c>
      <c r="E61" s="128" t="s">
        <v>354</v>
      </c>
      <c r="F61" s="125" t="s">
        <v>243</v>
      </c>
      <c r="G61" s="153" t="str">
        <f t="shared" si="0"/>
        <v>_７_オ_エ_航空搬送拠点臨時医療施設設備整備事業―</v>
      </c>
      <c r="H61" s="170" t="s">
        <v>355</v>
      </c>
      <c r="I61" s="171" t="s">
        <v>226</v>
      </c>
    </row>
    <row r="62" spans="1:9" ht="24" customHeight="1">
      <c r="A62" s="126"/>
      <c r="B62" s="201" t="s">
        <v>356</v>
      </c>
      <c r="C62" s="206" t="s">
        <v>445</v>
      </c>
      <c r="D62" s="206" t="s">
        <v>518</v>
      </c>
      <c r="E62" s="203" t="s">
        <v>357</v>
      </c>
      <c r="F62" s="207" t="s">
        <v>243</v>
      </c>
      <c r="G62" s="208" t="str">
        <f t="shared" si="0"/>
        <v>_７_カ_人工腎臓装置不足地域設備整備事業―</v>
      </c>
      <c r="H62" s="215" t="s">
        <v>358</v>
      </c>
      <c r="I62" s="222" t="s">
        <v>343</v>
      </c>
    </row>
    <row r="63" spans="1:9" ht="24" customHeight="1">
      <c r="A63" s="126"/>
      <c r="B63" s="205"/>
      <c r="C63" s="211" t="s">
        <v>444</v>
      </c>
      <c r="D63" s="211" t="s">
        <v>519</v>
      </c>
      <c r="E63" s="203" t="s">
        <v>359</v>
      </c>
      <c r="F63" s="207" t="s">
        <v>243</v>
      </c>
      <c r="G63" s="208" t="str">
        <f t="shared" si="0"/>
        <v>_７_キ_ＨＬＡ検査センター設備整備事業―</v>
      </c>
      <c r="H63" s="220" t="s">
        <v>358</v>
      </c>
      <c r="I63" s="223" t="s">
        <v>343</v>
      </c>
    </row>
    <row r="64" spans="1:9" ht="24" customHeight="1">
      <c r="A64" s="126"/>
      <c r="B64" s="124" t="s">
        <v>360</v>
      </c>
      <c r="C64" s="146" t="s">
        <v>446</v>
      </c>
      <c r="D64" s="146" t="s">
        <v>493</v>
      </c>
      <c r="E64" s="124" t="s">
        <v>361</v>
      </c>
      <c r="F64" s="125" t="s">
        <v>333</v>
      </c>
      <c r="G64" s="153" t="str">
        <f t="shared" si="0"/>
        <v>_７_ケ_環境調整室設備整備事業（ア）都道府県が実施する事業</v>
      </c>
      <c r="H64" s="170" t="s">
        <v>362</v>
      </c>
      <c r="I64" s="171" t="s">
        <v>226</v>
      </c>
    </row>
    <row r="65" spans="1:9" ht="38.25" customHeight="1">
      <c r="A65" s="126"/>
      <c r="B65" s="127"/>
      <c r="C65" s="147"/>
      <c r="D65" s="147" t="str">
        <f>D64</f>
        <v>_７_ケ_環境調整室設備整備事業</v>
      </c>
      <c r="E65" s="127"/>
      <c r="F65" s="125" t="s">
        <v>363</v>
      </c>
      <c r="G65" s="153" t="str">
        <f t="shared" si="0"/>
        <v>_７_ケ_環境調整室設備整備事業（イ）指定都市が実施する事業に対して都道府県が補助する事業</v>
      </c>
      <c r="H65" s="170" t="s">
        <v>364</v>
      </c>
      <c r="I65" s="171" t="s">
        <v>343</v>
      </c>
    </row>
    <row r="66" spans="1:9" ht="24" customHeight="1">
      <c r="A66" s="130"/>
      <c r="B66" s="203" t="s">
        <v>365</v>
      </c>
      <c r="C66" s="214" t="s">
        <v>447</v>
      </c>
      <c r="D66" s="214" t="s">
        <v>520</v>
      </c>
      <c r="E66" s="203" t="s">
        <v>366</v>
      </c>
      <c r="F66" s="207" t="s">
        <v>243</v>
      </c>
      <c r="G66" s="208" t="str">
        <f t="shared" si="0"/>
        <v>_７_コ_内視鏡訓練施設設備整備事業―</v>
      </c>
      <c r="H66" s="224" t="s">
        <v>367</v>
      </c>
      <c r="I66" s="213" t="s">
        <v>267</v>
      </c>
    </row>
    <row r="67" spans="1:9" ht="24" customHeight="1">
      <c r="A67" s="143" t="s">
        <v>368</v>
      </c>
      <c r="B67" s="124" t="s">
        <v>243</v>
      </c>
      <c r="C67" s="146" t="s">
        <v>448</v>
      </c>
      <c r="D67" s="146" t="s">
        <v>521</v>
      </c>
      <c r="E67" s="124" t="s">
        <v>369</v>
      </c>
      <c r="F67" s="125" t="s">
        <v>224</v>
      </c>
      <c r="G67" s="153" t="str">
        <f t="shared" si="0"/>
        <v>_８_アスベスト除去等整備促進事業ア　都道府県が実施する事業</v>
      </c>
      <c r="H67" s="170" t="s">
        <v>370</v>
      </c>
      <c r="I67" s="171" t="s">
        <v>292</v>
      </c>
    </row>
    <row r="68" spans="1:9" ht="24" customHeight="1">
      <c r="A68" s="144"/>
      <c r="B68" s="127"/>
      <c r="C68" s="147"/>
      <c r="D68" s="147" t="str">
        <f>D67</f>
        <v>_８_アスベスト除去等整備促進事業</v>
      </c>
      <c r="E68" s="127"/>
      <c r="F68" s="125" t="s">
        <v>255</v>
      </c>
      <c r="G68" s="153" t="str">
        <f t="shared" si="0"/>
        <v>_８_アスベスト除去等整備促進事業イ　都道府県が補助する事業</v>
      </c>
      <c r="H68" s="170" t="s">
        <v>371</v>
      </c>
      <c r="I68" s="171"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36" bestFit="1" customWidth="1"/>
    <col min="2" max="2" width="7.44140625" style="136" bestFit="1" customWidth="1"/>
    <col min="3" max="3" width="9.21875" style="136" bestFit="1" customWidth="1"/>
    <col min="4" max="4" width="14.6640625" style="136" bestFit="1" customWidth="1"/>
    <col min="5" max="5" width="13.33203125" style="136" bestFit="1" customWidth="1"/>
    <col min="6" max="6" width="16.88671875" style="136" bestFit="1" customWidth="1"/>
    <col min="7" max="7" width="13.33203125" style="136" bestFit="1" customWidth="1"/>
    <col min="8" max="10" width="16.88671875" style="136" bestFit="1" customWidth="1"/>
    <col min="11" max="11" width="13.33203125" style="136" bestFit="1" customWidth="1"/>
    <col min="12" max="14" width="11.21875" style="136" bestFit="1" customWidth="1"/>
    <col min="15" max="23" width="7.21875" style="136" customWidth="1"/>
    <col min="24" max="26" width="11" style="136" customWidth="1"/>
    <col min="27" max="16384" width="12.6640625" style="136"/>
  </cols>
  <sheetData>
    <row r="1" spans="1:26" ht="24" customHeight="1">
      <c r="A1" s="158"/>
      <c r="B1" s="159"/>
      <c r="C1" s="159"/>
      <c r="D1" s="159"/>
      <c r="E1" s="159"/>
      <c r="F1" s="159"/>
      <c r="G1" s="158"/>
      <c r="H1" s="159"/>
      <c r="I1" s="159"/>
      <c r="J1" s="159"/>
      <c r="K1" s="159"/>
      <c r="L1" s="159"/>
      <c r="M1" s="158"/>
      <c r="N1" s="159"/>
      <c r="O1" s="135"/>
      <c r="P1" s="135"/>
      <c r="Q1" s="135"/>
      <c r="R1" s="135"/>
      <c r="S1" s="135"/>
      <c r="T1" s="135"/>
      <c r="U1" s="135"/>
      <c r="V1" s="135"/>
      <c r="W1" s="135"/>
      <c r="X1" s="135"/>
      <c r="Y1" s="135"/>
      <c r="Z1" s="135"/>
    </row>
    <row r="2" spans="1:26" ht="24" customHeight="1">
      <c r="A2" s="553" t="s">
        <v>292</v>
      </c>
      <c r="B2" s="167" t="s">
        <v>373</v>
      </c>
      <c r="C2" s="160" t="s">
        <v>374</v>
      </c>
      <c r="D2" s="161" t="s">
        <v>375</v>
      </c>
      <c r="E2" s="160" t="s">
        <v>376</v>
      </c>
      <c r="F2" s="162" t="s">
        <v>377</v>
      </c>
      <c r="G2" s="163"/>
      <c r="H2" s="163"/>
      <c r="I2" s="163"/>
      <c r="J2" s="163"/>
      <c r="K2" s="552" t="s">
        <v>460</v>
      </c>
      <c r="L2" s="552"/>
      <c r="M2" s="552"/>
      <c r="N2" s="552"/>
      <c r="O2" s="137"/>
      <c r="P2" s="137"/>
      <c r="Q2" s="137"/>
      <c r="R2" s="137"/>
      <c r="S2" s="137"/>
      <c r="T2" s="137"/>
      <c r="U2" s="137"/>
      <c r="V2" s="137"/>
      <c r="W2" s="137"/>
      <c r="X2" s="135"/>
      <c r="Y2" s="135"/>
      <c r="Z2" s="135"/>
    </row>
    <row r="3" spans="1:26" ht="24" customHeight="1">
      <c r="A3" s="554"/>
      <c r="B3" s="192" t="s">
        <v>378</v>
      </c>
      <c r="C3" s="165" t="s">
        <v>379</v>
      </c>
      <c r="D3" s="165" t="s">
        <v>380</v>
      </c>
      <c r="E3" s="165" t="s">
        <v>381</v>
      </c>
      <c r="F3" s="165" t="s">
        <v>382</v>
      </c>
      <c r="G3" s="163"/>
      <c r="H3" s="163"/>
      <c r="I3" s="163"/>
      <c r="J3" s="163"/>
      <c r="K3" s="163"/>
      <c r="L3" s="163"/>
      <c r="M3" s="163"/>
      <c r="N3" s="163"/>
      <c r="O3" s="137"/>
      <c r="Q3" s="137"/>
      <c r="R3" s="137"/>
      <c r="S3" s="137"/>
      <c r="T3" s="137"/>
      <c r="U3" s="137"/>
      <c r="V3" s="137"/>
      <c r="W3" s="137"/>
      <c r="X3" s="135"/>
      <c r="Y3" s="135"/>
      <c r="Z3" s="135"/>
    </row>
    <row r="4" spans="1:26" ht="24" customHeight="1">
      <c r="A4" s="553" t="s">
        <v>294</v>
      </c>
      <c r="B4" s="193" t="s">
        <v>373</v>
      </c>
      <c r="C4" s="193" t="s">
        <v>374</v>
      </c>
      <c r="D4" s="194" t="s">
        <v>375</v>
      </c>
      <c r="E4" s="193" t="s">
        <v>376</v>
      </c>
      <c r="F4" s="196" t="s">
        <v>383</v>
      </c>
      <c r="G4" s="190" t="s">
        <v>377</v>
      </c>
      <c r="H4" s="163"/>
      <c r="I4" s="163"/>
      <c r="J4" s="163"/>
      <c r="K4" s="163"/>
      <c r="L4" s="163"/>
      <c r="M4" s="163"/>
      <c r="N4" s="163"/>
      <c r="O4" s="137"/>
      <c r="P4" s="137"/>
      <c r="Q4" s="137"/>
      <c r="R4" s="137"/>
      <c r="S4" s="137"/>
      <c r="T4" s="137"/>
      <c r="U4" s="137"/>
      <c r="V4" s="137"/>
      <c r="W4" s="137"/>
      <c r="X4" s="135"/>
      <c r="Y4" s="135"/>
      <c r="Z4" s="135"/>
    </row>
    <row r="5" spans="1:26" ht="24" customHeight="1">
      <c r="A5" s="553"/>
      <c r="B5" s="166" t="s">
        <v>378</v>
      </c>
      <c r="C5" s="166" t="s">
        <v>379</v>
      </c>
      <c r="D5" s="166" t="s">
        <v>380</v>
      </c>
      <c r="E5" s="166" t="s">
        <v>381</v>
      </c>
      <c r="F5" s="166" t="s">
        <v>384</v>
      </c>
      <c r="G5" s="169" t="s">
        <v>385</v>
      </c>
      <c r="H5" s="163"/>
      <c r="I5" s="163"/>
      <c r="J5" s="163"/>
      <c r="K5" s="163"/>
      <c r="L5" s="163"/>
      <c r="M5" s="163"/>
      <c r="N5" s="163"/>
      <c r="O5" s="137"/>
      <c r="P5" s="137"/>
      <c r="Q5" s="137"/>
      <c r="R5" s="137"/>
      <c r="S5" s="137"/>
      <c r="T5" s="137"/>
      <c r="U5" s="137"/>
      <c r="V5" s="137"/>
      <c r="W5" s="137"/>
      <c r="X5" s="135"/>
      <c r="Y5" s="135"/>
      <c r="Z5" s="135"/>
    </row>
    <row r="6" spans="1:26" ht="24" customHeight="1">
      <c r="A6" s="553" t="s">
        <v>233</v>
      </c>
      <c r="B6" s="193" t="s">
        <v>373</v>
      </c>
      <c r="C6" s="193" t="s">
        <v>374</v>
      </c>
      <c r="D6" s="194" t="s">
        <v>375</v>
      </c>
      <c r="E6" s="195" t="s">
        <v>386</v>
      </c>
      <c r="F6" s="198" t="s">
        <v>377</v>
      </c>
      <c r="G6" s="163"/>
      <c r="H6" s="163"/>
      <c r="I6" s="163"/>
      <c r="J6" s="163"/>
      <c r="K6" s="163"/>
      <c r="L6" s="163"/>
      <c r="M6" s="163"/>
      <c r="N6" s="163"/>
      <c r="O6" s="137"/>
      <c r="P6" s="137"/>
      <c r="Q6" s="137"/>
      <c r="R6" s="137"/>
      <c r="S6" s="137"/>
      <c r="T6" s="137"/>
      <c r="U6" s="137"/>
      <c r="V6" s="137"/>
      <c r="W6" s="137"/>
      <c r="X6" s="135"/>
      <c r="Y6" s="135"/>
      <c r="Z6" s="135"/>
    </row>
    <row r="7" spans="1:26" ht="24" customHeight="1">
      <c r="A7" s="553"/>
      <c r="B7" s="166" t="s">
        <v>378</v>
      </c>
      <c r="C7" s="166" t="s">
        <v>379</v>
      </c>
      <c r="D7" s="166" t="s">
        <v>380</v>
      </c>
      <c r="E7" s="166" t="s">
        <v>387</v>
      </c>
      <c r="F7" s="166" t="s">
        <v>388</v>
      </c>
      <c r="G7" s="163"/>
      <c r="H7" s="163"/>
      <c r="I7" s="163"/>
      <c r="J7" s="163"/>
      <c r="K7" s="163"/>
      <c r="L7" s="163"/>
      <c r="M7" s="163"/>
      <c r="N7" s="163"/>
      <c r="O7" s="137"/>
      <c r="P7" s="137"/>
      <c r="Q7" s="137"/>
      <c r="R7" s="137"/>
      <c r="S7" s="137"/>
      <c r="T7" s="137"/>
      <c r="U7" s="137"/>
      <c r="V7" s="137"/>
      <c r="W7" s="137"/>
      <c r="X7" s="135"/>
      <c r="Y7" s="135"/>
      <c r="Z7" s="135"/>
    </row>
    <row r="8" spans="1:26" ht="24" customHeight="1">
      <c r="A8" s="553" t="s">
        <v>226</v>
      </c>
      <c r="B8" s="193" t="s">
        <v>373</v>
      </c>
      <c r="C8" s="193" t="s">
        <v>374</v>
      </c>
      <c r="D8" s="194" t="s">
        <v>375</v>
      </c>
      <c r="E8" s="193" t="s">
        <v>376</v>
      </c>
      <c r="F8" s="194" t="s">
        <v>389</v>
      </c>
      <c r="G8" s="195" t="s">
        <v>386</v>
      </c>
      <c r="H8" s="198" t="s">
        <v>377</v>
      </c>
      <c r="I8" s="163"/>
      <c r="J8" s="163"/>
      <c r="K8" s="163"/>
      <c r="L8" s="163"/>
      <c r="M8" s="163"/>
      <c r="N8" s="163"/>
      <c r="O8" s="137"/>
      <c r="P8" s="137"/>
      <c r="Q8" s="137"/>
      <c r="R8" s="137"/>
      <c r="S8" s="137"/>
      <c r="T8" s="137"/>
      <c r="U8" s="137"/>
      <c r="V8" s="137"/>
      <c r="W8" s="137"/>
      <c r="X8" s="135"/>
      <c r="Y8" s="135"/>
      <c r="Z8" s="135"/>
    </row>
    <row r="9" spans="1:26" ht="24" customHeight="1">
      <c r="A9" s="553"/>
      <c r="B9" s="166" t="s">
        <v>378</v>
      </c>
      <c r="C9" s="166" t="s">
        <v>379</v>
      </c>
      <c r="D9" s="166" t="s">
        <v>380</v>
      </c>
      <c r="E9" s="166" t="s">
        <v>381</v>
      </c>
      <c r="F9" s="166" t="s">
        <v>390</v>
      </c>
      <c r="G9" s="166" t="s">
        <v>387</v>
      </c>
      <c r="H9" s="166" t="s">
        <v>391</v>
      </c>
      <c r="I9" s="163"/>
      <c r="J9" s="163"/>
      <c r="K9" s="163"/>
      <c r="L9" s="163"/>
      <c r="M9" s="163"/>
      <c r="N9" s="163"/>
      <c r="O9" s="137"/>
      <c r="P9" s="137"/>
      <c r="Q9" s="137"/>
      <c r="R9" s="137"/>
      <c r="S9" s="137"/>
      <c r="T9" s="137"/>
      <c r="U9" s="137"/>
      <c r="V9" s="137"/>
      <c r="W9" s="137"/>
      <c r="X9" s="135"/>
      <c r="Y9" s="135"/>
      <c r="Z9" s="135"/>
    </row>
    <row r="10" spans="1:26" ht="24" customHeight="1">
      <c r="A10" s="553" t="s">
        <v>267</v>
      </c>
      <c r="B10" s="193" t="s">
        <v>373</v>
      </c>
      <c r="C10" s="193" t="s">
        <v>374</v>
      </c>
      <c r="D10" s="194" t="s">
        <v>375</v>
      </c>
      <c r="E10" s="193" t="s">
        <v>376</v>
      </c>
      <c r="F10" s="196" t="s">
        <v>383</v>
      </c>
      <c r="G10" s="194" t="s">
        <v>389</v>
      </c>
      <c r="H10" s="195" t="s">
        <v>386</v>
      </c>
      <c r="I10" s="198" t="s">
        <v>377</v>
      </c>
      <c r="J10" s="163"/>
      <c r="K10" s="163"/>
      <c r="L10" s="163"/>
      <c r="M10" s="163"/>
      <c r="N10" s="163"/>
      <c r="O10" s="137"/>
      <c r="P10" s="137"/>
      <c r="Q10" s="137"/>
      <c r="R10" s="137"/>
      <c r="S10" s="137"/>
      <c r="T10" s="137"/>
      <c r="U10" s="137"/>
      <c r="V10" s="137"/>
      <c r="W10" s="137"/>
      <c r="X10" s="135"/>
      <c r="Y10" s="135"/>
      <c r="Z10" s="135"/>
    </row>
    <row r="11" spans="1:26" ht="24" customHeight="1">
      <c r="A11" s="553"/>
      <c r="B11" s="166" t="s">
        <v>378</v>
      </c>
      <c r="C11" s="166" t="s">
        <v>379</v>
      </c>
      <c r="D11" s="166" t="s">
        <v>380</v>
      </c>
      <c r="E11" s="166" t="s">
        <v>381</v>
      </c>
      <c r="F11" s="166" t="s">
        <v>384</v>
      </c>
      <c r="G11" s="166" t="s">
        <v>392</v>
      </c>
      <c r="H11" s="166" t="s">
        <v>387</v>
      </c>
      <c r="I11" s="166" t="s">
        <v>393</v>
      </c>
      <c r="J11" s="163"/>
      <c r="K11" s="163"/>
      <c r="L11" s="163"/>
      <c r="M11" s="163"/>
      <c r="N11" s="163"/>
      <c r="O11" s="137"/>
      <c r="P11" s="137"/>
      <c r="Q11" s="137"/>
      <c r="R11" s="137"/>
      <c r="S11" s="137"/>
      <c r="T11" s="137"/>
      <c r="U11" s="137"/>
      <c r="V11" s="137"/>
      <c r="W11" s="137"/>
      <c r="X11" s="135"/>
      <c r="Y11" s="135"/>
      <c r="Z11" s="135"/>
    </row>
    <row r="12" spans="1:26" ht="24" customHeight="1">
      <c r="A12" s="553" t="s">
        <v>343</v>
      </c>
      <c r="B12" s="193" t="s">
        <v>373</v>
      </c>
      <c r="C12" s="193" t="s">
        <v>374</v>
      </c>
      <c r="D12" s="194" t="s">
        <v>375</v>
      </c>
      <c r="E12" s="193" t="s">
        <v>376</v>
      </c>
      <c r="F12" s="194" t="s">
        <v>389</v>
      </c>
      <c r="G12" s="195" t="s">
        <v>386</v>
      </c>
      <c r="H12" s="194" t="s">
        <v>394</v>
      </c>
      <c r="I12" s="196" t="s">
        <v>383</v>
      </c>
      <c r="J12" s="198" t="s">
        <v>377</v>
      </c>
      <c r="K12" s="163"/>
      <c r="L12" s="163"/>
      <c r="M12" s="163"/>
      <c r="N12" s="163"/>
      <c r="O12" s="137"/>
      <c r="P12" s="137"/>
      <c r="Q12" s="137"/>
      <c r="R12" s="137"/>
      <c r="S12" s="137"/>
      <c r="T12" s="137"/>
      <c r="U12" s="137"/>
      <c r="V12" s="137"/>
      <c r="W12" s="137"/>
      <c r="X12" s="135"/>
      <c r="Y12" s="135"/>
      <c r="Z12" s="135"/>
    </row>
    <row r="13" spans="1:26" ht="24" customHeight="1">
      <c r="A13" s="553"/>
      <c r="B13" s="166" t="s">
        <v>378</v>
      </c>
      <c r="C13" s="166" t="s">
        <v>379</v>
      </c>
      <c r="D13" s="166" t="s">
        <v>380</v>
      </c>
      <c r="E13" s="166" t="s">
        <v>381</v>
      </c>
      <c r="F13" s="166" t="s">
        <v>390</v>
      </c>
      <c r="G13" s="166" t="s">
        <v>387</v>
      </c>
      <c r="H13" s="166" t="s">
        <v>395</v>
      </c>
      <c r="I13" s="166" t="s">
        <v>384</v>
      </c>
      <c r="J13" s="166" t="s">
        <v>396</v>
      </c>
      <c r="K13" s="163"/>
      <c r="L13" s="163"/>
      <c r="M13" s="163"/>
      <c r="N13" s="163"/>
      <c r="O13" s="137"/>
      <c r="P13" s="137"/>
      <c r="Q13" s="137"/>
      <c r="R13" s="137"/>
      <c r="S13" s="137"/>
      <c r="T13" s="137"/>
      <c r="U13" s="137"/>
      <c r="V13" s="137"/>
      <c r="W13" s="137"/>
      <c r="X13" s="135"/>
      <c r="Y13" s="135"/>
      <c r="Z13" s="135"/>
    </row>
    <row r="14" spans="1:26" ht="24" customHeight="1">
      <c r="A14" s="553" t="s">
        <v>257</v>
      </c>
      <c r="B14" s="193" t="s">
        <v>373</v>
      </c>
      <c r="C14" s="193" t="s">
        <v>374</v>
      </c>
      <c r="D14" s="194" t="s">
        <v>375</v>
      </c>
      <c r="E14" s="193" t="s">
        <v>376</v>
      </c>
      <c r="F14" s="194" t="s">
        <v>397</v>
      </c>
      <c r="G14" s="195" t="s">
        <v>386</v>
      </c>
      <c r="H14" s="194" t="s">
        <v>394</v>
      </c>
      <c r="I14" s="196" t="s">
        <v>383</v>
      </c>
      <c r="J14" s="198" t="s">
        <v>377</v>
      </c>
      <c r="K14" s="163"/>
      <c r="L14" s="138" t="s">
        <v>461</v>
      </c>
      <c r="M14" s="163"/>
      <c r="N14" s="163"/>
      <c r="O14" s="137"/>
      <c r="P14" s="137"/>
      <c r="Q14" s="137"/>
      <c r="R14" s="137"/>
      <c r="S14" s="137"/>
      <c r="T14" s="137"/>
      <c r="U14" s="137"/>
      <c r="V14" s="137"/>
      <c r="W14" s="137"/>
      <c r="X14" s="135"/>
      <c r="Y14" s="135"/>
      <c r="Z14" s="135"/>
    </row>
    <row r="15" spans="1:26" ht="24" customHeight="1">
      <c r="A15" s="553"/>
      <c r="B15" s="166" t="s">
        <v>378</v>
      </c>
      <c r="C15" s="166" t="s">
        <v>379</v>
      </c>
      <c r="D15" s="166" t="s">
        <v>380</v>
      </c>
      <c r="E15" s="166" t="s">
        <v>381</v>
      </c>
      <c r="F15" s="166" t="s">
        <v>390</v>
      </c>
      <c r="G15" s="166" t="s">
        <v>387</v>
      </c>
      <c r="H15" s="166" t="s">
        <v>395</v>
      </c>
      <c r="I15" s="166" t="s">
        <v>384</v>
      </c>
      <c r="J15" s="166" t="s">
        <v>396</v>
      </c>
      <c r="K15" s="163"/>
      <c r="L15" s="164" t="s">
        <v>459</v>
      </c>
      <c r="M15" s="163"/>
      <c r="N15" s="163"/>
      <c r="O15" s="137"/>
      <c r="P15" s="137"/>
      <c r="Q15" s="137"/>
      <c r="R15" s="137"/>
      <c r="S15" s="137"/>
      <c r="T15" s="137"/>
      <c r="U15" s="137"/>
      <c r="V15" s="137"/>
      <c r="W15" s="137"/>
      <c r="X15" s="135"/>
      <c r="Y15" s="135"/>
      <c r="Z15" s="135"/>
    </row>
    <row r="16" spans="1:26" ht="24" customHeight="1">
      <c r="A16" s="553" t="s">
        <v>260</v>
      </c>
      <c r="B16" s="193" t="s">
        <v>373</v>
      </c>
      <c r="C16" s="193" t="s">
        <v>374</v>
      </c>
      <c r="D16" s="194" t="s">
        <v>375</v>
      </c>
      <c r="E16" s="193" t="s">
        <v>376</v>
      </c>
      <c r="F16" s="194" t="s">
        <v>397</v>
      </c>
      <c r="G16" s="195" t="s">
        <v>386</v>
      </c>
      <c r="H16" s="194" t="s">
        <v>394</v>
      </c>
      <c r="I16" s="196" t="s">
        <v>383</v>
      </c>
      <c r="J16" s="197" t="s">
        <v>398</v>
      </c>
      <c r="K16" s="198" t="s">
        <v>377</v>
      </c>
      <c r="L16" s="163"/>
      <c r="M16" s="138" t="s">
        <v>461</v>
      </c>
      <c r="N16" s="138" t="s">
        <v>462</v>
      </c>
      <c r="O16" s="137"/>
      <c r="P16" s="137"/>
      <c r="Q16" s="137"/>
      <c r="R16" s="137"/>
      <c r="S16" s="137"/>
      <c r="T16" s="137"/>
      <c r="U16" s="137"/>
      <c r="V16" s="137"/>
      <c r="W16" s="137"/>
      <c r="X16" s="135"/>
      <c r="Y16" s="135"/>
      <c r="Z16" s="135"/>
    </row>
    <row r="17" spans="1:26" ht="24" customHeight="1">
      <c r="A17" s="553"/>
      <c r="B17" s="166" t="s">
        <v>378</v>
      </c>
      <c r="C17" s="166" t="s">
        <v>379</v>
      </c>
      <c r="D17" s="166" t="s">
        <v>380</v>
      </c>
      <c r="E17" s="166" t="s">
        <v>381</v>
      </c>
      <c r="F17" s="166" t="s">
        <v>390</v>
      </c>
      <c r="G17" s="166" t="s">
        <v>387</v>
      </c>
      <c r="H17" s="166" t="s">
        <v>395</v>
      </c>
      <c r="I17" s="166" t="s">
        <v>384</v>
      </c>
      <c r="J17" s="166" t="s">
        <v>399</v>
      </c>
      <c r="K17" s="166" t="s">
        <v>400</v>
      </c>
      <c r="L17" s="163"/>
      <c r="M17" s="164" t="s">
        <v>459</v>
      </c>
      <c r="N17" s="164" t="s">
        <v>459</v>
      </c>
      <c r="O17" s="137"/>
      <c r="P17" s="137"/>
      <c r="Q17" s="137"/>
      <c r="R17" s="137"/>
      <c r="S17" s="137"/>
      <c r="T17" s="137"/>
      <c r="U17" s="137"/>
      <c r="V17" s="137"/>
      <c r="W17" s="137"/>
      <c r="X17" s="135"/>
      <c r="Y17" s="135"/>
      <c r="Z17" s="135"/>
    </row>
    <row r="18" spans="1:26" ht="24" customHeight="1">
      <c r="A18" s="553" t="s">
        <v>328</v>
      </c>
      <c r="B18" s="193" t="s">
        <v>373</v>
      </c>
      <c r="C18" s="193" t="s">
        <v>374</v>
      </c>
      <c r="D18" s="194" t="s">
        <v>375</v>
      </c>
      <c r="E18" s="193" t="s">
        <v>376</v>
      </c>
      <c r="F18" s="194" t="s">
        <v>397</v>
      </c>
      <c r="G18" s="199" t="s">
        <v>401</v>
      </c>
      <c r="H18" s="194" t="s">
        <v>394</v>
      </c>
      <c r="I18" s="196" t="s">
        <v>383</v>
      </c>
      <c r="J18" s="194" t="s">
        <v>389</v>
      </c>
      <c r="K18" s="200" t="s">
        <v>402</v>
      </c>
      <c r="L18" s="190" t="s">
        <v>377</v>
      </c>
      <c r="M18" s="163"/>
      <c r="N18" s="163"/>
      <c r="O18" s="137"/>
      <c r="P18" s="137"/>
      <c r="Q18" s="137"/>
      <c r="R18" s="137"/>
      <c r="S18" s="137"/>
      <c r="T18" s="137"/>
      <c r="U18" s="137"/>
      <c r="V18" s="137"/>
      <c r="W18" s="137"/>
      <c r="X18" s="135"/>
      <c r="Y18" s="135"/>
      <c r="Z18" s="135"/>
    </row>
    <row r="19" spans="1:26" ht="24" customHeight="1">
      <c r="A19" s="553"/>
      <c r="B19" s="166" t="s">
        <v>378</v>
      </c>
      <c r="C19" s="166" t="s">
        <v>379</v>
      </c>
      <c r="D19" s="166" t="s">
        <v>380</v>
      </c>
      <c r="E19" s="166" t="s">
        <v>381</v>
      </c>
      <c r="F19" s="166" t="s">
        <v>390</v>
      </c>
      <c r="G19" s="166" t="s">
        <v>403</v>
      </c>
      <c r="H19" s="166" t="s">
        <v>404</v>
      </c>
      <c r="I19" s="166" t="s">
        <v>384</v>
      </c>
      <c r="J19" s="166" t="s">
        <v>405</v>
      </c>
      <c r="K19" s="166" t="s">
        <v>387</v>
      </c>
      <c r="L19" s="168" t="s">
        <v>393</v>
      </c>
      <c r="M19" s="163"/>
      <c r="N19" s="163"/>
      <c r="O19" s="137"/>
      <c r="P19" s="137"/>
      <c r="Q19" s="137"/>
      <c r="R19" s="137"/>
      <c r="S19" s="137"/>
      <c r="T19" s="137"/>
      <c r="U19" s="137"/>
      <c r="V19" s="137"/>
      <c r="W19" s="137"/>
      <c r="X19" s="135"/>
      <c r="Y19" s="135"/>
      <c r="Z19" s="135"/>
    </row>
    <row r="20" spans="1:26" ht="24" customHeight="1">
      <c r="A20" s="553" t="s">
        <v>250</v>
      </c>
      <c r="B20" s="193" t="s">
        <v>373</v>
      </c>
      <c r="C20" s="193" t="s">
        <v>374</v>
      </c>
      <c r="D20" s="194" t="s">
        <v>375</v>
      </c>
      <c r="E20" s="193" t="s">
        <v>376</v>
      </c>
      <c r="F20" s="194" t="s">
        <v>389</v>
      </c>
      <c r="G20" s="199" t="s">
        <v>401</v>
      </c>
      <c r="H20" s="194" t="s">
        <v>394</v>
      </c>
      <c r="I20" s="196" t="s">
        <v>383</v>
      </c>
      <c r="J20" s="194" t="s">
        <v>389</v>
      </c>
      <c r="K20" s="200" t="s">
        <v>402</v>
      </c>
      <c r="L20" s="190" t="s">
        <v>377</v>
      </c>
      <c r="M20" s="163"/>
      <c r="N20" s="163"/>
      <c r="O20" s="137"/>
      <c r="P20" s="137"/>
      <c r="Q20" s="137"/>
      <c r="R20" s="137"/>
      <c r="S20" s="137"/>
      <c r="T20" s="137"/>
      <c r="U20" s="137"/>
      <c r="V20" s="137"/>
      <c r="W20" s="137"/>
      <c r="X20" s="135"/>
      <c r="Y20" s="135"/>
      <c r="Z20" s="135"/>
    </row>
    <row r="21" spans="1:26" ht="24" customHeight="1">
      <c r="A21" s="553"/>
      <c r="B21" s="166" t="s">
        <v>378</v>
      </c>
      <c r="C21" s="166" t="s">
        <v>379</v>
      </c>
      <c r="D21" s="166" t="s">
        <v>380</v>
      </c>
      <c r="E21" s="166" t="s">
        <v>381</v>
      </c>
      <c r="F21" s="166" t="s">
        <v>390</v>
      </c>
      <c r="G21" s="166" t="s">
        <v>403</v>
      </c>
      <c r="H21" s="166" t="s">
        <v>404</v>
      </c>
      <c r="I21" s="166" t="s">
        <v>384</v>
      </c>
      <c r="J21" s="166" t="s">
        <v>405</v>
      </c>
      <c r="K21" s="166" t="s">
        <v>387</v>
      </c>
      <c r="L21" s="169" t="s">
        <v>393</v>
      </c>
      <c r="M21" s="163"/>
      <c r="N21" s="163"/>
      <c r="O21" s="137"/>
      <c r="P21" s="137"/>
      <c r="Q21" s="137"/>
      <c r="R21" s="137"/>
      <c r="S21" s="137"/>
      <c r="T21" s="137"/>
      <c r="U21" s="137"/>
      <c r="V21" s="137"/>
      <c r="W21" s="137"/>
      <c r="X21" s="135"/>
      <c r="Y21" s="135"/>
      <c r="Z21" s="135"/>
    </row>
    <row r="22" spans="1:26" ht="24" customHeight="1">
      <c r="A22" s="553" t="s">
        <v>236</v>
      </c>
      <c r="B22" s="193" t="s">
        <v>373</v>
      </c>
      <c r="C22" s="193" t="s">
        <v>374</v>
      </c>
      <c r="D22" s="197" t="s">
        <v>398</v>
      </c>
      <c r="E22" s="194" t="s">
        <v>375</v>
      </c>
      <c r="F22" s="199" t="s">
        <v>401</v>
      </c>
      <c r="G22" s="194" t="s">
        <v>394</v>
      </c>
      <c r="H22" s="196" t="s">
        <v>383</v>
      </c>
      <c r="I22" s="194" t="s">
        <v>389</v>
      </c>
      <c r="J22" s="200" t="s">
        <v>402</v>
      </c>
      <c r="K22" s="198" t="s">
        <v>377</v>
      </c>
      <c r="L22" s="163"/>
      <c r="M22" s="163"/>
      <c r="N22" s="163"/>
      <c r="O22" s="137"/>
      <c r="P22" s="137"/>
      <c r="Q22" s="137"/>
      <c r="R22" s="137"/>
      <c r="S22" s="137"/>
      <c r="T22" s="137"/>
      <c r="U22" s="137"/>
      <c r="V22" s="137"/>
      <c r="W22" s="135"/>
      <c r="X22" s="135"/>
      <c r="Y22" s="135"/>
      <c r="Z22" s="135"/>
    </row>
    <row r="23" spans="1:26" ht="24" customHeight="1">
      <c r="A23" s="553"/>
      <c r="B23" s="166" t="s">
        <v>378</v>
      </c>
      <c r="C23" s="166" t="s">
        <v>379</v>
      </c>
      <c r="D23" s="166" t="s">
        <v>399</v>
      </c>
      <c r="E23" s="166" t="s">
        <v>406</v>
      </c>
      <c r="F23" s="166" t="s">
        <v>403</v>
      </c>
      <c r="G23" s="166" t="s">
        <v>407</v>
      </c>
      <c r="H23" s="166" t="s">
        <v>384</v>
      </c>
      <c r="I23" s="166" t="s">
        <v>405</v>
      </c>
      <c r="J23" s="166" t="s">
        <v>387</v>
      </c>
      <c r="K23" s="166" t="s">
        <v>393</v>
      </c>
      <c r="L23" s="163"/>
      <c r="M23" s="163"/>
      <c r="N23" s="163"/>
      <c r="O23" s="137"/>
      <c r="P23" s="137"/>
      <c r="Q23" s="137"/>
      <c r="R23" s="137"/>
      <c r="S23" s="137"/>
      <c r="T23" s="137"/>
      <c r="U23" s="137"/>
      <c r="V23" s="137"/>
      <c r="W23" s="135"/>
      <c r="X23" s="135"/>
      <c r="Y23" s="135"/>
      <c r="Z23" s="135"/>
    </row>
    <row r="24" spans="1:26" ht="24" customHeight="1">
      <c r="A24" s="553" t="s">
        <v>229</v>
      </c>
      <c r="B24" s="193" t="s">
        <v>373</v>
      </c>
      <c r="C24" s="193" t="s">
        <v>374</v>
      </c>
      <c r="D24" s="197" t="s">
        <v>398</v>
      </c>
      <c r="E24" s="194" t="s">
        <v>375</v>
      </c>
      <c r="F24" s="193" t="s">
        <v>376</v>
      </c>
      <c r="G24" s="194" t="s">
        <v>389</v>
      </c>
      <c r="H24" s="199" t="s">
        <v>401</v>
      </c>
      <c r="I24" s="194" t="s">
        <v>394</v>
      </c>
      <c r="J24" s="196" t="s">
        <v>383</v>
      </c>
      <c r="K24" s="194" t="s">
        <v>389</v>
      </c>
      <c r="L24" s="191" t="s">
        <v>402</v>
      </c>
      <c r="M24" s="162" t="s">
        <v>377</v>
      </c>
      <c r="N24" s="163"/>
      <c r="O24" s="137"/>
      <c r="P24" s="137"/>
      <c r="Q24" s="137"/>
      <c r="R24" s="137"/>
      <c r="S24" s="137"/>
      <c r="T24" s="137"/>
      <c r="U24" s="137"/>
      <c r="V24" s="137"/>
      <c r="W24" s="135"/>
      <c r="X24" s="135"/>
      <c r="Y24" s="135"/>
      <c r="Z24" s="135"/>
    </row>
    <row r="25" spans="1:26" ht="24" customHeight="1">
      <c r="A25" s="553"/>
      <c r="B25" s="166" t="s">
        <v>378</v>
      </c>
      <c r="C25" s="166" t="s">
        <v>379</v>
      </c>
      <c r="D25" s="166" t="s">
        <v>399</v>
      </c>
      <c r="E25" s="166" t="s">
        <v>406</v>
      </c>
      <c r="F25" s="166" t="s">
        <v>381</v>
      </c>
      <c r="G25" s="166" t="s">
        <v>390</v>
      </c>
      <c r="H25" s="166" t="s">
        <v>403</v>
      </c>
      <c r="I25" s="166" t="s">
        <v>404</v>
      </c>
      <c r="J25" s="166" t="s">
        <v>384</v>
      </c>
      <c r="K25" s="166" t="s">
        <v>408</v>
      </c>
      <c r="L25" s="168" t="s">
        <v>387</v>
      </c>
      <c r="M25" s="164" t="s">
        <v>393</v>
      </c>
      <c r="N25" s="137"/>
      <c r="O25" s="137"/>
      <c r="P25" s="137"/>
      <c r="Q25" s="137"/>
      <c r="R25" s="137"/>
      <c r="S25" s="137"/>
      <c r="T25" s="137"/>
      <c r="U25" s="137"/>
      <c r="V25" s="137"/>
      <c r="W25" s="135"/>
      <c r="X25" s="135"/>
      <c r="Y25" s="135"/>
      <c r="Z25" s="135"/>
    </row>
    <row r="26" spans="1:26" ht="24" customHeight="1">
      <c r="A26" s="139"/>
      <c r="D26" s="135"/>
      <c r="O26" s="137"/>
      <c r="P26" s="137"/>
      <c r="Q26" s="137"/>
      <c r="R26" s="137"/>
      <c r="S26" s="137"/>
      <c r="T26" s="137"/>
      <c r="U26" s="137"/>
      <c r="V26" s="137"/>
      <c r="W26" s="137"/>
      <c r="X26" s="135"/>
      <c r="Y26" s="135"/>
      <c r="Z26" s="135"/>
    </row>
    <row r="27" spans="1:26" ht="24" customHeight="1">
      <c r="A27" s="139"/>
      <c r="D27" s="135"/>
      <c r="J27" s="140"/>
      <c r="O27" s="137"/>
      <c r="P27" s="137"/>
      <c r="Q27" s="137"/>
      <c r="R27" s="137"/>
      <c r="S27" s="137"/>
      <c r="T27" s="137"/>
      <c r="U27" s="137"/>
      <c r="V27" s="137"/>
      <c r="W27" s="137"/>
      <c r="X27" s="135"/>
      <c r="Y27" s="135"/>
      <c r="Z27" s="135"/>
    </row>
    <row r="28" spans="1:26" ht="24" customHeight="1">
      <c r="A28" s="139"/>
      <c r="D28" s="135"/>
      <c r="O28" s="137"/>
      <c r="P28" s="137"/>
      <c r="Q28" s="137"/>
      <c r="R28" s="137"/>
      <c r="S28" s="137"/>
      <c r="T28" s="137"/>
      <c r="U28" s="137"/>
      <c r="V28" s="137"/>
      <c r="W28" s="137"/>
      <c r="X28" s="135"/>
      <c r="Y28" s="135"/>
      <c r="Z28" s="135"/>
    </row>
    <row r="29" spans="1:26" ht="24" customHeight="1">
      <c r="A29" s="139"/>
      <c r="O29" s="137"/>
      <c r="P29" s="137"/>
      <c r="Q29" s="137"/>
      <c r="R29" s="137"/>
      <c r="S29" s="137"/>
      <c r="T29" s="137"/>
      <c r="U29" s="137"/>
      <c r="V29" s="137"/>
      <c r="W29" s="137"/>
      <c r="X29" s="135"/>
      <c r="Y29" s="135"/>
      <c r="Z29" s="135"/>
    </row>
    <row r="30" spans="1:26" ht="24" customHeight="1">
      <c r="A30" s="139"/>
      <c r="O30" s="137"/>
      <c r="P30" s="137"/>
      <c r="Q30" s="137"/>
      <c r="R30" s="137"/>
      <c r="S30" s="137"/>
      <c r="T30" s="137"/>
      <c r="U30" s="137"/>
      <c r="V30" s="137"/>
      <c r="W30" s="137"/>
      <c r="X30" s="135"/>
      <c r="Y30" s="135"/>
      <c r="Z30" s="135"/>
    </row>
    <row r="31" spans="1:26" ht="24" customHeight="1">
      <c r="A31" s="139"/>
      <c r="O31" s="137"/>
      <c r="P31" s="137"/>
      <c r="Q31" s="137"/>
      <c r="R31" s="137"/>
      <c r="S31" s="137"/>
      <c r="T31" s="137"/>
      <c r="U31" s="137"/>
      <c r="V31" s="137"/>
      <c r="W31" s="137"/>
      <c r="X31" s="135"/>
      <c r="Y31" s="135"/>
      <c r="Z31" s="135"/>
    </row>
    <row r="32" spans="1:26" ht="24" customHeight="1">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24" customHeight="1">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24" customHeigh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24"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24" customHeight="1">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24" customHeight="1">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24" customHeight="1">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24" customHeight="1">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24" customHeight="1">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24" customHeight="1">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24"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24"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24" customHeight="1">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24" customHeight="1">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24" customHeight="1">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24" customHeight="1">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24" customHeigh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24" customHeight="1">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24" customHeight="1">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24"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24"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24" customHeight="1">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24"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24"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24"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24"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24" customHeight="1">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24" customHeight="1">
      <c r="A59" s="13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24"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24"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24" customHeight="1">
      <c r="A62" s="13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24" customHeight="1">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24" customHeight="1">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24" customHeigh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24" customHeight="1">
      <c r="A66" s="13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24" customHeight="1">
      <c r="A67" s="13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24" customHeight="1">
      <c r="A68" s="13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24" customHeight="1">
      <c r="A69" s="13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24" customHeight="1">
      <c r="A70" s="13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24" customHeight="1">
      <c r="A71" s="13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24" customHeight="1">
      <c r="A72" s="134"/>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24"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24" customHeigh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24" customHeight="1">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24" customHeight="1">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24" customHeight="1">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24" customHeight="1">
      <c r="A78" s="13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24" customHeight="1">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24" customHeight="1">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24" customHeight="1">
      <c r="A81" s="13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24" customHeight="1">
      <c r="A82" s="13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24"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24" customHeigh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24" customHeight="1">
      <c r="A85" s="13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24" customHeight="1">
      <c r="A86" s="13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24" customHeight="1">
      <c r="A87" s="13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24" customHeight="1">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24" customHeight="1">
      <c r="A89" s="13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24" customHeight="1">
      <c r="A90" s="13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24" customHeight="1">
      <c r="A91" s="13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24" customHeight="1">
      <c r="A92" s="13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24" customHeight="1">
      <c r="A93" s="134"/>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24" customHeight="1">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24" customHeight="1">
      <c r="A95" s="134"/>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24" customHeight="1">
      <c r="A96" s="134"/>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24" customHeight="1">
      <c r="A97" s="13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24" customHeight="1">
      <c r="A98" s="13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24" customHeight="1">
      <c r="A99" s="13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24" customHeight="1">
      <c r="A100" s="13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24" customHeight="1">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24" customHeight="1">
      <c r="A102" s="13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24" customHeight="1">
      <c r="A103" s="134"/>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24" customHeight="1">
      <c r="A104" s="134"/>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24" customHeight="1">
      <c r="A105" s="134"/>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24" customHeight="1">
      <c r="A106" s="134"/>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24" customHeight="1">
      <c r="A107" s="134"/>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24"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24" customHeight="1">
      <c r="A109" s="134"/>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24" customHeight="1">
      <c r="A110" s="134"/>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24" customHeight="1">
      <c r="A111" s="134"/>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24" customHeight="1">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24" customHeight="1">
      <c r="A113" s="134"/>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24" customHeight="1">
      <c r="A114" s="134"/>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24" customHeight="1">
      <c r="A115" s="134"/>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24" customHeight="1">
      <c r="A116" s="134"/>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24" customHeight="1">
      <c r="A117" s="134"/>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24" customHeight="1">
      <c r="A118" s="134"/>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24" customHeight="1">
      <c r="A119" s="134"/>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24" customHeight="1">
      <c r="A120" s="134"/>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24" customHeight="1">
      <c r="A121" s="13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24" customHeight="1">
      <c r="A122" s="134"/>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24" customHeight="1">
      <c r="A123" s="134"/>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24" customHeight="1">
      <c r="A124" s="134"/>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24" customHeight="1">
      <c r="A125" s="134"/>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24" customHeight="1">
      <c r="A126" s="134"/>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24" customHeight="1">
      <c r="A127" s="134"/>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24" customHeight="1">
      <c r="A128" s="134"/>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24" customHeight="1">
      <c r="A129" s="134"/>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24" customHeight="1">
      <c r="A130" s="13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24" customHeight="1">
      <c r="A131" s="134"/>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24" customHeight="1">
      <c r="A132" s="134"/>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24" customHeight="1">
      <c r="A133" s="134"/>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24" customHeight="1">
      <c r="A134" s="134"/>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24" customHeight="1">
      <c r="A135" s="134"/>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24" customHeight="1">
      <c r="A136" s="134"/>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24" customHeight="1">
      <c r="A137" s="134"/>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24" customHeight="1">
      <c r="A138" s="134"/>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24" customHeight="1">
      <c r="A139" s="134"/>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24" customHeight="1">
      <c r="A140" s="134"/>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24" customHeight="1">
      <c r="A141" s="134"/>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24" customHeight="1">
      <c r="A142" s="134"/>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24" customHeight="1">
      <c r="A143" s="134"/>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24" customHeight="1">
      <c r="A144" s="134"/>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24" customHeight="1">
      <c r="A145" s="13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24" customHeight="1">
      <c r="A146" s="134"/>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24" customHeight="1">
      <c r="A147" s="134"/>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24" customHeight="1">
      <c r="A148" s="134"/>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24" customHeight="1">
      <c r="A149" s="134"/>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24" customHeight="1">
      <c r="A150" s="134"/>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24" customHeight="1">
      <c r="A151" s="134"/>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24" customHeight="1">
      <c r="A152" s="134"/>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24" customHeight="1">
      <c r="A153" s="134"/>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24" customHeight="1">
      <c r="A154" s="13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24" customHeight="1">
      <c r="A155" s="134"/>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24" customHeight="1">
      <c r="A156" s="134"/>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24" customHeight="1">
      <c r="A157" s="134"/>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24" customHeight="1">
      <c r="A158" s="134"/>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24" customHeight="1">
      <c r="A159" s="134"/>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24" customHeight="1">
      <c r="A160" s="134"/>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24" customHeight="1">
      <c r="A161" s="134"/>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24" customHeight="1">
      <c r="A162" s="134"/>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24" customHeight="1">
      <c r="A163" s="134"/>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24" customHeight="1">
      <c r="A164" s="13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24" customHeight="1">
      <c r="A165" s="134"/>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24" customHeight="1">
      <c r="A166" s="134"/>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24" customHeight="1">
      <c r="A167" s="134"/>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24" customHeight="1">
      <c r="A168" s="134"/>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24" customHeight="1">
      <c r="A169" s="134"/>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24" customHeight="1">
      <c r="A170" s="13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24" customHeight="1">
      <c r="A171" s="134"/>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24" customHeight="1">
      <c r="A172" s="134"/>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24" customHeight="1">
      <c r="A173" s="134"/>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24" customHeight="1">
      <c r="A174" s="134"/>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24" customHeight="1">
      <c r="A175" s="134"/>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24" customHeight="1">
      <c r="A176" s="134"/>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24" customHeight="1">
      <c r="A177" s="134"/>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24" customHeight="1">
      <c r="A178" s="134"/>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24" customHeight="1">
      <c r="A179" s="134"/>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24" customHeight="1">
      <c r="A180" s="134"/>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24" customHeight="1">
      <c r="A181" s="134"/>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24" customHeight="1">
      <c r="A182" s="134"/>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24" customHeight="1">
      <c r="A183" s="134"/>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24" customHeight="1">
      <c r="A184" s="134"/>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24" customHeight="1">
      <c r="A185" s="134"/>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24" customHeight="1">
      <c r="A186" s="134"/>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24" customHeight="1">
      <c r="A187" s="134"/>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24" customHeight="1">
      <c r="A188" s="134"/>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24" customHeight="1">
      <c r="A189" s="134"/>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24" customHeight="1">
      <c r="A190" s="134"/>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24" customHeight="1">
      <c r="A191" s="134"/>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24" customHeight="1">
      <c r="A192" s="134"/>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24" customHeight="1">
      <c r="A193" s="134"/>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24" customHeight="1">
      <c r="A194" s="13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24" customHeight="1">
      <c r="A195" s="134"/>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24" customHeight="1">
      <c r="A196" s="134"/>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24" customHeight="1">
      <c r="A197" s="134"/>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24" customHeight="1">
      <c r="A198" s="134"/>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24" customHeight="1">
      <c r="A199" s="134"/>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24" customHeight="1">
      <c r="A200" s="134"/>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24" customHeight="1">
      <c r="A201" s="134"/>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24" customHeight="1">
      <c r="A202" s="134"/>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24" customHeight="1">
      <c r="A203" s="134"/>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24" customHeight="1">
      <c r="A204" s="134"/>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24" customHeight="1">
      <c r="A205" s="134"/>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24" customHeight="1">
      <c r="A206" s="134"/>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24" customHeight="1">
      <c r="A207" s="134"/>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24" customHeight="1">
      <c r="A208" s="134"/>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24" customHeight="1">
      <c r="A209" s="134"/>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24" customHeight="1">
      <c r="A210" s="13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24" customHeight="1">
      <c r="A211" s="134"/>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24" customHeight="1">
      <c r="A212" s="134"/>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24" customHeight="1">
      <c r="A213" s="134"/>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24" customHeight="1">
      <c r="A214" s="134"/>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24" customHeight="1">
      <c r="A215" s="134"/>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24" customHeight="1">
      <c r="A216" s="134"/>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24" customHeight="1">
      <c r="A217" s="134"/>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24" customHeight="1">
      <c r="A218" s="134"/>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24" customHeight="1">
      <c r="A219" s="134"/>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24" customHeight="1">
      <c r="A220" s="134"/>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24" customHeight="1">
      <c r="A221" s="134"/>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24" customHeight="1">
      <c r="A222" s="134"/>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24" customHeight="1">
      <c r="A223" s="134"/>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24" customHeight="1">
      <c r="A224" s="134"/>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24" customHeight="1">
      <c r="A225" s="134"/>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24" customHeight="1">
      <c r="A226" s="134"/>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24" customHeight="1">
      <c r="A227" s="134"/>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24" customHeight="1">
      <c r="A228" s="134"/>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24" customHeight="1">
      <c r="A229" s="134"/>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24" customHeight="1">
      <c r="A230" s="134"/>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24" customHeight="1">
      <c r="A231" s="134"/>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24" customHeight="1">
      <c r="A232" s="134"/>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24" customHeight="1">
      <c r="A233" s="134"/>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24" customHeight="1">
      <c r="A234" s="134"/>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24" customHeight="1">
      <c r="A235" s="134"/>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24" customHeight="1">
      <c r="A236" s="13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24" customHeight="1">
      <c r="A237" s="134"/>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24" customHeight="1">
      <c r="A238" s="13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24" customHeight="1">
      <c r="A239" s="134"/>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24" customHeight="1">
      <c r="A240" s="134"/>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24" customHeight="1">
      <c r="A241" s="134"/>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24" customHeight="1">
      <c r="A242" s="134"/>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24" customHeight="1">
      <c r="A243" s="134"/>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24" customHeight="1">
      <c r="A244" s="134"/>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24" customHeight="1">
      <c r="A245" s="134"/>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24" customHeight="1">
      <c r="A246" s="134"/>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24" customHeight="1">
      <c r="A247" s="134"/>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24" customHeight="1">
      <c r="A248" s="134"/>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24" customHeight="1">
      <c r="A249" s="134"/>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24" customHeight="1">
      <c r="A250" s="134"/>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24" customHeight="1">
      <c r="A251" s="134"/>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24" customHeight="1">
      <c r="A252" s="13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24" customHeight="1">
      <c r="A253" s="134"/>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24" customHeight="1">
      <c r="A254" s="134"/>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24" customHeight="1">
      <c r="A255" s="134"/>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24" customHeight="1">
      <c r="A256" s="13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24" customHeight="1">
      <c r="A257" s="134"/>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24" customHeight="1">
      <c r="A258" s="134"/>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24" customHeight="1">
      <c r="A259" s="134"/>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24" customHeight="1">
      <c r="A260" s="134"/>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24" customHeight="1">
      <c r="A261" s="134"/>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24" customHeight="1">
      <c r="A262" s="134"/>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24" customHeight="1">
      <c r="A263" s="134"/>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24" customHeight="1">
      <c r="A264" s="134"/>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24" customHeight="1">
      <c r="A265" s="134"/>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24" customHeight="1">
      <c r="A266" s="134"/>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24" customHeight="1">
      <c r="A267" s="134"/>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24" customHeight="1">
      <c r="A268" s="134"/>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24" customHeight="1">
      <c r="A269" s="134"/>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24" customHeight="1">
      <c r="A270" s="134"/>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24" customHeight="1">
      <c r="A271" s="134"/>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24" customHeight="1">
      <c r="A272" s="134"/>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24" customHeight="1">
      <c r="A273" s="134"/>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24" customHeight="1">
      <c r="A274" s="134"/>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24" customHeight="1">
      <c r="A275" s="134"/>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24" customHeight="1">
      <c r="A276" s="134"/>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24" customHeight="1">
      <c r="A277" s="134"/>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24" customHeight="1">
      <c r="A278" s="134"/>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24" customHeight="1">
      <c r="A279" s="134"/>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24" customHeight="1">
      <c r="A280" s="134"/>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24" customHeight="1">
      <c r="A281" s="134"/>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24" customHeight="1">
      <c r="A282" s="134"/>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24" customHeight="1">
      <c r="A283" s="134"/>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24" customHeight="1">
      <c r="A284" s="134"/>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24" customHeight="1">
      <c r="A285" s="134"/>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24" customHeight="1">
      <c r="A286" s="134"/>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24" customHeight="1">
      <c r="A287" s="134"/>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24" customHeight="1">
      <c r="A288" s="134"/>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24" customHeight="1">
      <c r="A289" s="13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24" customHeight="1">
      <c r="A290" s="134"/>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24" customHeight="1">
      <c r="A291" s="13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24" customHeight="1">
      <c r="A292" s="134"/>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24" customHeight="1">
      <c r="A293" s="134"/>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24" customHeight="1">
      <c r="A294" s="134"/>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24" customHeight="1">
      <c r="A295" s="134"/>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24" customHeight="1">
      <c r="A296" s="134"/>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24" customHeight="1">
      <c r="A297" s="134"/>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24" customHeight="1">
      <c r="A298" s="134"/>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24" customHeight="1">
      <c r="A299" s="134"/>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24" customHeight="1">
      <c r="A300" s="134"/>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24" customHeight="1">
      <c r="A301" s="134"/>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24" customHeight="1">
      <c r="A302" s="134"/>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24" customHeight="1">
      <c r="A303" s="134"/>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24" customHeight="1">
      <c r="A304" s="134"/>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24" customHeight="1">
      <c r="A305" s="134"/>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24" customHeight="1">
      <c r="A306" s="134"/>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24" customHeight="1">
      <c r="A307" s="134"/>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24" customHeight="1">
      <c r="A308" s="134"/>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24" customHeight="1">
      <c r="A309" s="134"/>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24" customHeight="1">
      <c r="A310" s="134"/>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24" customHeight="1">
      <c r="A311" s="134"/>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24" customHeight="1">
      <c r="A312" s="134"/>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24" customHeight="1">
      <c r="A313" s="134"/>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24" customHeight="1">
      <c r="A314" s="134"/>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24" customHeight="1">
      <c r="A315" s="134"/>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24" customHeight="1">
      <c r="A316" s="134"/>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24" customHeight="1">
      <c r="A317" s="134"/>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24" customHeight="1">
      <c r="A318" s="134"/>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24" customHeight="1">
      <c r="A319" s="134"/>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24" customHeight="1">
      <c r="A320" s="134"/>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24" customHeight="1">
      <c r="A321" s="134"/>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24" customHeight="1">
      <c r="A322" s="134"/>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24" customHeight="1">
      <c r="A323" s="134"/>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24" customHeight="1">
      <c r="A324" s="134"/>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24" customHeight="1">
      <c r="A325" s="134"/>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24" customHeight="1">
      <c r="A326" s="134"/>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24" customHeight="1">
      <c r="A327" s="134"/>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24" customHeight="1">
      <c r="A328" s="134"/>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24" customHeight="1">
      <c r="A329" s="134"/>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24" customHeight="1">
      <c r="A330" s="134"/>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24" customHeight="1">
      <c r="A331" s="134"/>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24" customHeight="1">
      <c r="A332" s="134"/>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24" customHeight="1">
      <c r="A333" s="134"/>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24" customHeight="1">
      <c r="A334" s="134"/>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24" customHeight="1">
      <c r="A335" s="134"/>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24" customHeight="1">
      <c r="A336" s="134"/>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24" customHeight="1">
      <c r="A337" s="134"/>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24" customHeight="1">
      <c r="A338" s="134"/>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24" customHeight="1">
      <c r="A339" s="134"/>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24" customHeight="1">
      <c r="A340" s="134"/>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24" customHeight="1">
      <c r="A341" s="134"/>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24" customHeight="1">
      <c r="A342" s="134"/>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24" customHeight="1">
      <c r="A343" s="134"/>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24" customHeight="1">
      <c r="A344" s="134"/>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24" customHeight="1">
      <c r="A345" s="134"/>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24" customHeight="1">
      <c r="A346" s="134"/>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24" customHeight="1">
      <c r="A347" s="134"/>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24" customHeight="1">
      <c r="A348" s="134"/>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24" customHeight="1">
      <c r="A349" s="134"/>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24" customHeight="1">
      <c r="A350" s="134"/>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24" customHeight="1">
      <c r="A351" s="134"/>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24" customHeight="1">
      <c r="A352" s="134"/>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24" customHeight="1">
      <c r="A353" s="134"/>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24" customHeight="1">
      <c r="A354" s="134"/>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24" customHeight="1">
      <c r="A355" s="134"/>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24" customHeight="1">
      <c r="A356" s="134"/>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24" customHeight="1">
      <c r="A357" s="134"/>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24" customHeight="1">
      <c r="A358" s="134"/>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24" customHeight="1">
      <c r="A359" s="134"/>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24" customHeight="1">
      <c r="A360" s="134"/>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24" customHeight="1">
      <c r="A361" s="134"/>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24" customHeight="1">
      <c r="A362" s="134"/>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24" customHeight="1">
      <c r="A363" s="134"/>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24" customHeight="1">
      <c r="A364" s="134"/>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24" customHeight="1">
      <c r="A365" s="134"/>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24" customHeight="1">
      <c r="A366" s="134"/>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24" customHeight="1">
      <c r="A367" s="134"/>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24" customHeight="1">
      <c r="A368" s="134"/>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24" customHeight="1">
      <c r="A369" s="134"/>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24" customHeight="1">
      <c r="A370" s="134"/>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24" customHeight="1">
      <c r="A371" s="134"/>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24" customHeight="1">
      <c r="A372" s="134"/>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24" customHeight="1">
      <c r="A373" s="134"/>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24" customHeight="1">
      <c r="A374" s="134"/>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24" customHeight="1">
      <c r="A375" s="134"/>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24" customHeight="1">
      <c r="A376" s="134"/>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24" customHeight="1">
      <c r="A377" s="134"/>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24" customHeight="1">
      <c r="A378" s="134"/>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24" customHeight="1">
      <c r="A379" s="134"/>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24" customHeight="1">
      <c r="A380" s="134"/>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24" customHeight="1">
      <c r="A381" s="134"/>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24" customHeight="1">
      <c r="A382" s="134"/>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24" customHeight="1">
      <c r="A383" s="134"/>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24" customHeight="1">
      <c r="A384" s="134"/>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24" customHeight="1">
      <c r="A385" s="134"/>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24" customHeight="1">
      <c r="A386" s="134"/>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24" customHeight="1">
      <c r="A387" s="134"/>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24" customHeight="1">
      <c r="A388" s="134"/>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24" customHeight="1">
      <c r="A389" s="134"/>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24" customHeight="1">
      <c r="A390" s="134"/>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24" customHeight="1">
      <c r="A391" s="134"/>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24" customHeight="1">
      <c r="A392" s="134"/>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24" customHeight="1">
      <c r="A393" s="134"/>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24" customHeight="1">
      <c r="A394" s="134"/>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24" customHeight="1">
      <c r="A395" s="134"/>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24" customHeight="1">
      <c r="A396" s="134"/>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24" customHeight="1">
      <c r="A397" s="134"/>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24" customHeight="1">
      <c r="A398" s="134"/>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24" customHeight="1">
      <c r="A399" s="134"/>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24" customHeight="1">
      <c r="A400" s="134"/>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24" customHeight="1">
      <c r="A401" s="134"/>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24" customHeight="1">
      <c r="A402" s="134"/>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24" customHeight="1">
      <c r="A403" s="134"/>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24" customHeight="1">
      <c r="A404" s="134"/>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24" customHeight="1">
      <c r="A405" s="134"/>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24" customHeight="1">
      <c r="A406" s="134"/>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24" customHeight="1">
      <c r="A407" s="134"/>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24" customHeight="1">
      <c r="A408" s="134"/>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24" customHeight="1">
      <c r="A409" s="134"/>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24" customHeight="1">
      <c r="A410" s="134"/>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24" customHeight="1">
      <c r="A411" s="134"/>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24" customHeight="1">
      <c r="A412" s="134"/>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24" customHeight="1">
      <c r="A413" s="134"/>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24" customHeight="1">
      <c r="A414" s="134"/>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24" customHeight="1">
      <c r="A415" s="134"/>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24" customHeight="1">
      <c r="A416" s="134"/>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24" customHeight="1">
      <c r="A417" s="134"/>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24" customHeight="1">
      <c r="A418" s="134"/>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24" customHeight="1">
      <c r="A419" s="134"/>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24" customHeight="1">
      <c r="A420" s="134"/>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24" customHeight="1">
      <c r="A421" s="134"/>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24" customHeight="1">
      <c r="A422" s="134"/>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24" customHeight="1">
      <c r="A423" s="134"/>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24" customHeight="1">
      <c r="A424" s="134"/>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24" customHeight="1">
      <c r="A425" s="134"/>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24" customHeight="1">
      <c r="A426" s="134"/>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24" customHeight="1">
      <c r="A427" s="134"/>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24" customHeight="1">
      <c r="A428" s="134"/>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24" customHeight="1">
      <c r="A429" s="134"/>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24" customHeight="1">
      <c r="A430" s="134"/>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24" customHeight="1">
      <c r="A431" s="134"/>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24" customHeight="1">
      <c r="A432" s="134"/>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24" customHeight="1">
      <c r="A433" s="134"/>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24" customHeight="1">
      <c r="A434" s="134"/>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24" customHeight="1">
      <c r="A435" s="134"/>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24" customHeight="1">
      <c r="A436" s="134"/>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24" customHeight="1">
      <c r="A437" s="134"/>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24" customHeight="1">
      <c r="A438" s="134"/>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24" customHeight="1">
      <c r="A439" s="134"/>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24" customHeight="1">
      <c r="A440" s="134"/>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24" customHeight="1">
      <c r="A441" s="134"/>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24" customHeight="1">
      <c r="A442" s="134"/>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24" customHeight="1">
      <c r="A443" s="134"/>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24" customHeight="1">
      <c r="A444" s="134"/>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24" customHeight="1">
      <c r="A445" s="134"/>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24" customHeight="1">
      <c r="A446" s="134"/>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24" customHeight="1">
      <c r="A447" s="134"/>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24" customHeight="1">
      <c r="A448" s="134"/>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24" customHeight="1">
      <c r="A449" s="134"/>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24" customHeight="1">
      <c r="A450" s="134"/>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24" customHeight="1">
      <c r="A451" s="134"/>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24" customHeight="1">
      <c r="A452" s="134"/>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24" customHeight="1">
      <c r="A453" s="134"/>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24" customHeight="1">
      <c r="A454" s="134"/>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24" customHeight="1">
      <c r="A455" s="134"/>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24" customHeight="1">
      <c r="A456" s="134"/>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24" customHeight="1">
      <c r="A457" s="134"/>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24" customHeight="1">
      <c r="A458" s="134"/>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24" customHeight="1">
      <c r="A459" s="134"/>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24" customHeight="1">
      <c r="A460" s="134"/>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24" customHeight="1">
      <c r="A461" s="134"/>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24" customHeight="1">
      <c r="A462" s="134"/>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24" customHeight="1">
      <c r="A463" s="134"/>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24" customHeight="1">
      <c r="A464" s="134"/>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24" customHeight="1">
      <c r="A465" s="134"/>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24" customHeight="1">
      <c r="A466" s="134"/>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24" customHeight="1">
      <c r="A467" s="134"/>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24" customHeight="1">
      <c r="A468" s="134"/>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24" customHeight="1">
      <c r="A469" s="134"/>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24" customHeight="1">
      <c r="A470" s="134"/>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24" customHeight="1">
      <c r="A471" s="134"/>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24" customHeight="1">
      <c r="A472" s="134"/>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24" customHeight="1">
      <c r="A473" s="134"/>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24" customHeight="1">
      <c r="A474" s="134"/>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24" customHeight="1">
      <c r="A475" s="134"/>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24" customHeight="1">
      <c r="A476" s="134"/>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24" customHeight="1">
      <c r="A477" s="134"/>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24" customHeight="1">
      <c r="A478" s="134"/>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24" customHeight="1">
      <c r="A479" s="134"/>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24" customHeight="1">
      <c r="A480" s="134"/>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24" customHeight="1">
      <c r="A481" s="134"/>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24" customHeight="1">
      <c r="A482" s="134"/>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24" customHeight="1">
      <c r="A483" s="134"/>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24" customHeight="1">
      <c r="A484" s="134"/>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24" customHeight="1">
      <c r="A485" s="134"/>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24" customHeight="1">
      <c r="A486" s="134"/>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24" customHeight="1">
      <c r="A487" s="134"/>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24" customHeight="1">
      <c r="A488" s="134"/>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24" customHeight="1">
      <c r="A489" s="134"/>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24" customHeight="1">
      <c r="A490" s="134"/>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24" customHeight="1">
      <c r="A491" s="134"/>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24" customHeight="1">
      <c r="A492" s="134"/>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24" customHeight="1">
      <c r="A493" s="134"/>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24" customHeight="1">
      <c r="A494" s="134"/>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24" customHeight="1">
      <c r="A495" s="134"/>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24" customHeight="1">
      <c r="A496" s="134"/>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24" customHeight="1">
      <c r="A497" s="134"/>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24" customHeight="1">
      <c r="A498" s="134"/>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24" customHeight="1">
      <c r="A499" s="134"/>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24" customHeight="1">
      <c r="A500" s="134"/>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24" customHeight="1">
      <c r="A501" s="134"/>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24" customHeight="1">
      <c r="A502" s="134"/>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24" customHeight="1">
      <c r="A503" s="134"/>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24" customHeight="1">
      <c r="A504" s="134"/>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24" customHeight="1">
      <c r="A505" s="134"/>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24" customHeight="1">
      <c r="A506" s="134"/>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24" customHeight="1">
      <c r="A507" s="134"/>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24" customHeight="1">
      <c r="A508" s="134"/>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24" customHeight="1">
      <c r="A509" s="134"/>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24" customHeight="1">
      <c r="A510" s="134"/>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24" customHeight="1">
      <c r="A511" s="134"/>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24" customHeight="1">
      <c r="A512" s="134"/>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24" customHeight="1">
      <c r="A513" s="134"/>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24" customHeight="1">
      <c r="A514" s="134"/>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24" customHeight="1">
      <c r="A515" s="134"/>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24" customHeight="1">
      <c r="A516" s="134"/>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24" customHeight="1">
      <c r="A517" s="134"/>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24" customHeight="1">
      <c r="A518" s="134"/>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24" customHeight="1">
      <c r="A519" s="134"/>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24" customHeight="1">
      <c r="A520" s="134"/>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24" customHeight="1">
      <c r="A521" s="134"/>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24" customHeight="1">
      <c r="A522" s="134"/>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24" customHeight="1">
      <c r="A523" s="134"/>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24" customHeight="1">
      <c r="A524" s="134"/>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24" customHeight="1">
      <c r="A525" s="134"/>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24" customHeight="1">
      <c r="A526" s="134"/>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24" customHeight="1">
      <c r="A527" s="134"/>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24" customHeight="1">
      <c r="A528" s="134"/>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24" customHeight="1">
      <c r="A529" s="134"/>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24" customHeight="1">
      <c r="A530" s="134"/>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24" customHeight="1">
      <c r="A531" s="134"/>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24" customHeight="1">
      <c r="A532" s="134"/>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24" customHeight="1">
      <c r="A533" s="134"/>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24" customHeight="1">
      <c r="A534" s="134"/>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24" customHeight="1">
      <c r="A535" s="134"/>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24" customHeight="1">
      <c r="A536" s="134"/>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24" customHeight="1">
      <c r="A537" s="134"/>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24" customHeight="1">
      <c r="A538" s="134"/>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24" customHeight="1">
      <c r="A539" s="134"/>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24" customHeight="1">
      <c r="A540" s="134"/>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24" customHeight="1">
      <c r="A541" s="134"/>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24" customHeight="1">
      <c r="A542" s="134"/>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24" customHeight="1">
      <c r="A543" s="134"/>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24" customHeight="1">
      <c r="A544" s="134"/>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24" customHeight="1">
      <c r="A545" s="134"/>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24" customHeight="1">
      <c r="A546" s="134"/>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24" customHeight="1">
      <c r="A547" s="134"/>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24" customHeight="1">
      <c r="A548" s="134"/>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24" customHeight="1">
      <c r="A549" s="134"/>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24" customHeight="1">
      <c r="A550" s="134"/>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24" customHeight="1">
      <c r="A551" s="134"/>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24" customHeight="1">
      <c r="A552" s="134"/>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24" customHeight="1">
      <c r="A553" s="134"/>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24" customHeight="1">
      <c r="A554" s="134"/>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24" customHeight="1">
      <c r="A555" s="134"/>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24" customHeight="1">
      <c r="A556" s="134"/>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24" customHeight="1">
      <c r="A557" s="134"/>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24" customHeight="1">
      <c r="A558" s="134"/>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24" customHeight="1">
      <c r="A559" s="134"/>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24" customHeight="1">
      <c r="A560" s="134"/>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24" customHeight="1">
      <c r="A561" s="134"/>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24" customHeight="1">
      <c r="A562" s="134"/>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24" customHeight="1">
      <c r="A563" s="134"/>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24" customHeight="1">
      <c r="A564" s="134"/>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24" customHeight="1">
      <c r="A565" s="134"/>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24" customHeight="1">
      <c r="A566" s="134"/>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24" customHeight="1">
      <c r="A567" s="134"/>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24" customHeight="1">
      <c r="A568" s="134"/>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24" customHeight="1">
      <c r="A569" s="134"/>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24" customHeight="1">
      <c r="A570" s="134"/>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24" customHeight="1">
      <c r="A571" s="134"/>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24" customHeight="1">
      <c r="A572" s="134"/>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24" customHeight="1">
      <c r="A573" s="134"/>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24" customHeight="1">
      <c r="A574" s="134"/>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24" customHeight="1">
      <c r="A575" s="134"/>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24" customHeight="1">
      <c r="A576" s="134"/>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24" customHeight="1">
      <c r="A577" s="134"/>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24" customHeight="1">
      <c r="A578" s="134"/>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24" customHeight="1">
      <c r="A579" s="134"/>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24" customHeight="1">
      <c r="A580" s="134"/>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24" customHeight="1">
      <c r="A581" s="134"/>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24" customHeight="1">
      <c r="A582" s="134"/>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24" customHeight="1">
      <c r="A583" s="134"/>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24" customHeight="1">
      <c r="A584" s="134"/>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24" customHeight="1">
      <c r="A585" s="134"/>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24" customHeight="1">
      <c r="A586" s="134"/>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24" customHeight="1">
      <c r="A587" s="134"/>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24" customHeight="1">
      <c r="A588" s="134"/>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24" customHeight="1">
      <c r="A589" s="134"/>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24" customHeight="1">
      <c r="A590" s="134"/>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24" customHeight="1">
      <c r="A591" s="134"/>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24" customHeight="1">
      <c r="A592" s="134"/>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24" customHeight="1">
      <c r="A593" s="134"/>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24" customHeight="1">
      <c r="A594" s="134"/>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24" customHeight="1">
      <c r="A595" s="134"/>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24" customHeight="1">
      <c r="A596" s="134"/>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24" customHeight="1">
      <c r="A597" s="134"/>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24" customHeight="1">
      <c r="A598" s="134"/>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24" customHeight="1">
      <c r="A599" s="134"/>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24" customHeight="1">
      <c r="A600" s="134"/>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24" customHeight="1">
      <c r="A601" s="134"/>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24" customHeight="1">
      <c r="A602" s="134"/>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24" customHeight="1">
      <c r="A603" s="134"/>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24" customHeight="1">
      <c r="A604" s="134"/>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24" customHeight="1">
      <c r="A605" s="134"/>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24" customHeight="1">
      <c r="A606" s="134"/>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24" customHeight="1">
      <c r="A607" s="134"/>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24" customHeight="1">
      <c r="A608" s="134"/>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24" customHeight="1">
      <c r="A609" s="134"/>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24" customHeight="1">
      <c r="A610" s="134"/>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24" customHeight="1">
      <c r="A611" s="134"/>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24" customHeight="1">
      <c r="A612" s="134"/>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24" customHeight="1">
      <c r="A613" s="134"/>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24" customHeight="1">
      <c r="A614" s="134"/>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24" customHeight="1">
      <c r="A615" s="134"/>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24" customHeight="1">
      <c r="A616" s="134"/>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24" customHeight="1">
      <c r="A617" s="134"/>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24" customHeight="1">
      <c r="A618" s="134"/>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24" customHeight="1">
      <c r="A619" s="134"/>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24" customHeight="1">
      <c r="A620" s="134"/>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24" customHeight="1">
      <c r="A621" s="134"/>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24" customHeight="1">
      <c r="A622" s="134"/>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24" customHeight="1">
      <c r="A623" s="134"/>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24" customHeight="1">
      <c r="A624" s="134"/>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24" customHeight="1">
      <c r="A625" s="134"/>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24" customHeight="1">
      <c r="A626" s="134"/>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24" customHeight="1">
      <c r="A627" s="134"/>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24" customHeight="1">
      <c r="A628" s="134"/>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24" customHeight="1">
      <c r="A629" s="134"/>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24" customHeight="1">
      <c r="A630" s="134"/>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24" customHeight="1">
      <c r="A631" s="134"/>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24" customHeight="1">
      <c r="A632" s="134"/>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24" customHeight="1">
      <c r="A633" s="134"/>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24" customHeight="1">
      <c r="A634" s="134"/>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24" customHeight="1">
      <c r="A635" s="134"/>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24" customHeight="1">
      <c r="A636" s="134"/>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24" customHeight="1">
      <c r="A637" s="134"/>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24" customHeight="1">
      <c r="A638" s="134"/>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24" customHeight="1">
      <c r="A639" s="134"/>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24" customHeight="1">
      <c r="A640" s="134"/>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24" customHeight="1">
      <c r="A641" s="134"/>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24" customHeight="1">
      <c r="A642" s="134"/>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24" customHeight="1">
      <c r="A643" s="134"/>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24" customHeight="1">
      <c r="A644" s="134"/>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24" customHeight="1">
      <c r="A645" s="134"/>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24" customHeight="1">
      <c r="A646" s="134"/>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24" customHeight="1">
      <c r="A647" s="134"/>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24" customHeight="1">
      <c r="A648" s="134"/>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24" customHeight="1">
      <c r="A649" s="134"/>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24" customHeight="1">
      <c r="A650" s="134"/>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24" customHeight="1">
      <c r="A651" s="134"/>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24" customHeight="1">
      <c r="A652" s="134"/>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24" customHeight="1">
      <c r="A653" s="134"/>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24" customHeight="1">
      <c r="A654" s="134"/>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24" customHeight="1">
      <c r="A655" s="134"/>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24" customHeight="1">
      <c r="A656" s="134"/>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24" customHeight="1">
      <c r="A657" s="134"/>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24" customHeight="1">
      <c r="A658" s="134"/>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24" customHeight="1">
      <c r="A659" s="134"/>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24" customHeight="1">
      <c r="A660" s="134"/>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24" customHeight="1">
      <c r="A661" s="134"/>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24" customHeight="1">
      <c r="A662" s="134"/>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24" customHeight="1">
      <c r="A663" s="134"/>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24" customHeight="1">
      <c r="A664" s="134"/>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24" customHeight="1">
      <c r="A665" s="134"/>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24" customHeight="1">
      <c r="A666" s="134"/>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24" customHeight="1">
      <c r="A667" s="134"/>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24" customHeight="1">
      <c r="A668" s="134"/>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24" customHeight="1">
      <c r="A669" s="134"/>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24" customHeight="1">
      <c r="A670" s="134"/>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24" customHeight="1">
      <c r="A671" s="134"/>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24" customHeight="1">
      <c r="A672" s="134"/>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24" customHeight="1">
      <c r="A673" s="134"/>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24" customHeight="1">
      <c r="A674" s="134"/>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24" customHeight="1">
      <c r="A675" s="134"/>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24" customHeight="1">
      <c r="A676" s="134"/>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24" customHeight="1">
      <c r="A677" s="134"/>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24" customHeight="1">
      <c r="A678" s="134"/>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24" customHeight="1">
      <c r="A679" s="134"/>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24" customHeight="1">
      <c r="A680" s="134"/>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24" customHeight="1">
      <c r="A681" s="134"/>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24" customHeight="1">
      <c r="A682" s="134"/>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24" customHeight="1">
      <c r="A683" s="134"/>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24" customHeight="1">
      <c r="A684" s="134"/>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24" customHeight="1">
      <c r="A685" s="134"/>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24" customHeight="1">
      <c r="A686" s="134"/>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24" customHeight="1">
      <c r="A687" s="134"/>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24" customHeight="1">
      <c r="A688" s="134"/>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24" customHeight="1">
      <c r="A689" s="134"/>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24" customHeight="1">
      <c r="A690" s="134"/>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24" customHeight="1">
      <c r="A691" s="134"/>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24" customHeight="1">
      <c r="A692" s="134"/>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24" customHeight="1">
      <c r="A693" s="134"/>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24" customHeight="1">
      <c r="A694" s="134"/>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24" customHeight="1">
      <c r="A695" s="134"/>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24" customHeight="1">
      <c r="A696" s="134"/>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24" customHeight="1">
      <c r="A697" s="134"/>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24" customHeight="1">
      <c r="A698" s="134"/>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24" customHeight="1">
      <c r="A699" s="134"/>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24" customHeight="1">
      <c r="A700" s="134"/>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24" customHeight="1">
      <c r="A701" s="134"/>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24" customHeight="1">
      <c r="A702" s="134"/>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24" customHeight="1">
      <c r="A703" s="134"/>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24" customHeight="1">
      <c r="A704" s="134"/>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24" customHeight="1">
      <c r="A705" s="134"/>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24" customHeight="1">
      <c r="A706" s="134"/>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24" customHeight="1">
      <c r="A707" s="134"/>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24" customHeight="1">
      <c r="A708" s="134"/>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24" customHeight="1">
      <c r="A709" s="134"/>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24" customHeight="1">
      <c r="A710" s="134"/>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24" customHeight="1">
      <c r="A711" s="134"/>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24" customHeight="1">
      <c r="A712" s="134"/>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24" customHeight="1">
      <c r="A713" s="134"/>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24" customHeight="1">
      <c r="A714" s="134"/>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24" customHeight="1">
      <c r="A715" s="134"/>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24" customHeight="1">
      <c r="A716" s="134"/>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24" customHeight="1">
      <c r="A717" s="134"/>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24" customHeight="1">
      <c r="A718" s="134"/>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24" customHeight="1">
      <c r="A719" s="134"/>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24" customHeight="1">
      <c r="A720" s="134"/>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24" customHeight="1">
      <c r="A721" s="134"/>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24" customHeight="1">
      <c r="A722" s="134"/>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24" customHeight="1">
      <c r="A723" s="134"/>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24" customHeight="1">
      <c r="A724" s="134"/>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24" customHeight="1">
      <c r="A725" s="134"/>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24" customHeight="1">
      <c r="A726" s="134"/>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24" customHeight="1">
      <c r="A727" s="134"/>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24" customHeight="1">
      <c r="A728" s="134"/>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24" customHeight="1">
      <c r="A729" s="134"/>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24" customHeight="1">
      <c r="A730" s="134"/>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24" customHeight="1">
      <c r="A731" s="134"/>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24" customHeight="1">
      <c r="A732" s="134"/>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24" customHeight="1">
      <c r="A733" s="134"/>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24" customHeight="1">
      <c r="A734" s="134"/>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24" customHeight="1">
      <c r="A735" s="134"/>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24" customHeight="1">
      <c r="A736" s="134"/>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24" customHeight="1">
      <c r="A737" s="134"/>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24" customHeight="1">
      <c r="A738" s="134"/>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24" customHeight="1">
      <c r="A739" s="134"/>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24" customHeight="1">
      <c r="A740" s="134"/>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24" customHeight="1">
      <c r="A741" s="134"/>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24" customHeight="1">
      <c r="A742" s="134"/>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24" customHeight="1">
      <c r="A743" s="134"/>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24" customHeight="1">
      <c r="A744" s="134"/>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24" customHeight="1">
      <c r="A745" s="134"/>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24" customHeight="1">
      <c r="A746" s="134"/>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24" customHeight="1">
      <c r="A747" s="134"/>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24" customHeight="1">
      <c r="A748" s="134"/>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24" customHeight="1">
      <c r="A749" s="134"/>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24" customHeight="1">
      <c r="A750" s="134"/>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24" customHeight="1">
      <c r="A751" s="134"/>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24" customHeight="1">
      <c r="A752" s="134"/>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24" customHeight="1">
      <c r="A753" s="134"/>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24" customHeight="1">
      <c r="A754" s="134"/>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24" customHeight="1">
      <c r="A755" s="134"/>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24" customHeight="1">
      <c r="A756" s="134"/>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24" customHeight="1">
      <c r="A757" s="134"/>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24" customHeight="1">
      <c r="A758" s="134"/>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24" customHeight="1">
      <c r="A759" s="134"/>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24" customHeight="1">
      <c r="A760" s="134"/>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24" customHeight="1">
      <c r="A761" s="134"/>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24" customHeight="1">
      <c r="A762" s="134"/>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24" customHeight="1">
      <c r="A763" s="134"/>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24" customHeight="1">
      <c r="A764" s="134"/>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24" customHeight="1">
      <c r="A765" s="134"/>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24" customHeight="1">
      <c r="A766" s="134"/>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24" customHeight="1">
      <c r="A767" s="134"/>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24" customHeight="1">
      <c r="A768" s="134"/>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24" customHeight="1">
      <c r="A769" s="134"/>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24" customHeight="1">
      <c r="A770" s="134"/>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24" customHeight="1">
      <c r="A771" s="134"/>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24" customHeight="1">
      <c r="A772" s="134"/>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24" customHeight="1">
      <c r="A773" s="134"/>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24" customHeight="1">
      <c r="A774" s="134"/>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24" customHeight="1">
      <c r="A775" s="134"/>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24" customHeight="1">
      <c r="A776" s="134"/>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24" customHeight="1">
      <c r="A777" s="134"/>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24" customHeight="1">
      <c r="A778" s="134"/>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24" customHeight="1">
      <c r="A779" s="134"/>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24" customHeight="1">
      <c r="A780" s="134"/>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24" customHeight="1">
      <c r="A781" s="134"/>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24" customHeight="1">
      <c r="A782" s="134"/>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24" customHeight="1">
      <c r="A783" s="134"/>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24" customHeight="1">
      <c r="A784" s="134"/>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24" customHeight="1">
      <c r="A785" s="134"/>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24" customHeight="1">
      <c r="A786" s="134"/>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24" customHeight="1">
      <c r="A787" s="134"/>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24" customHeight="1">
      <c r="A788" s="134"/>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24" customHeight="1">
      <c r="A789" s="134"/>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24" customHeight="1">
      <c r="A790" s="134"/>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24" customHeight="1">
      <c r="A791" s="134"/>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24" customHeight="1">
      <c r="A792" s="134"/>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24" customHeight="1">
      <c r="A793" s="134"/>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24" customHeight="1">
      <c r="A794" s="134"/>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24" customHeight="1">
      <c r="A795" s="134"/>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24" customHeight="1">
      <c r="A796" s="134"/>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24" customHeight="1">
      <c r="A797" s="134"/>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24" customHeight="1">
      <c r="A798" s="134"/>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24" customHeight="1">
      <c r="A799" s="134"/>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24" customHeight="1">
      <c r="A800" s="134"/>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24" customHeight="1">
      <c r="A801" s="134"/>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24" customHeight="1">
      <c r="A802" s="134"/>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24" customHeight="1">
      <c r="A803" s="134"/>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24" customHeight="1">
      <c r="A804" s="134"/>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24" customHeight="1">
      <c r="A805" s="134"/>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24" customHeight="1">
      <c r="A806" s="134"/>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24" customHeight="1">
      <c r="A807" s="134"/>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24" customHeight="1">
      <c r="A808" s="134"/>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24" customHeight="1">
      <c r="A809" s="134"/>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24" customHeight="1">
      <c r="A810" s="134"/>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24" customHeight="1">
      <c r="A811" s="134"/>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24" customHeight="1">
      <c r="A812" s="134"/>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24" customHeight="1">
      <c r="A813" s="134"/>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24" customHeight="1">
      <c r="A814" s="134"/>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24" customHeight="1">
      <c r="A815" s="134"/>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24" customHeight="1">
      <c r="A816" s="134"/>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24" customHeight="1">
      <c r="A817" s="134"/>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24" customHeight="1">
      <c r="A818" s="134"/>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24" customHeight="1">
      <c r="A819" s="134"/>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24" customHeight="1">
      <c r="A820" s="134"/>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24" customHeight="1">
      <c r="A821" s="134"/>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24" customHeight="1">
      <c r="A822" s="134"/>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24" customHeight="1">
      <c r="A823" s="134"/>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24" customHeight="1">
      <c r="A824" s="134"/>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24" customHeight="1">
      <c r="A825" s="134"/>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24" customHeight="1">
      <c r="A826" s="134"/>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24" customHeight="1">
      <c r="A827" s="134"/>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24" customHeight="1">
      <c r="A828" s="134"/>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24" customHeight="1">
      <c r="A829" s="134"/>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24" customHeight="1">
      <c r="A830" s="134"/>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24" customHeight="1">
      <c r="A831" s="134"/>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24" customHeight="1">
      <c r="A832" s="134"/>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24" customHeight="1">
      <c r="A833" s="134"/>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24" customHeight="1">
      <c r="A834" s="134"/>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24" customHeight="1">
      <c r="A835" s="134"/>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24" customHeight="1">
      <c r="A836" s="134"/>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24" customHeight="1">
      <c r="A837" s="134"/>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24" customHeight="1">
      <c r="A838" s="134"/>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24" customHeight="1">
      <c r="A839" s="134"/>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24" customHeight="1">
      <c r="A840" s="134"/>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24" customHeight="1">
      <c r="A841" s="134"/>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24" customHeight="1">
      <c r="A842" s="134"/>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24" customHeight="1">
      <c r="A843" s="134"/>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24" customHeight="1">
      <c r="A844" s="134"/>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24" customHeight="1">
      <c r="A845" s="134"/>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24" customHeight="1">
      <c r="A846" s="134"/>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24" customHeight="1">
      <c r="A847" s="134"/>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24" customHeight="1">
      <c r="A848" s="134"/>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24" customHeight="1">
      <c r="A849" s="134"/>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24" customHeight="1">
      <c r="A850" s="134"/>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24" customHeight="1">
      <c r="A851" s="134"/>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24" customHeight="1">
      <c r="A852" s="134"/>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24" customHeight="1">
      <c r="A853" s="134"/>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24" customHeight="1">
      <c r="A854" s="134"/>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24" customHeight="1">
      <c r="A855" s="134"/>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24" customHeight="1">
      <c r="A856" s="134"/>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24" customHeight="1">
      <c r="A857" s="134"/>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24" customHeight="1">
      <c r="A858" s="134"/>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24" customHeight="1">
      <c r="A859" s="134"/>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24" customHeight="1">
      <c r="A860" s="134"/>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24" customHeight="1">
      <c r="A861" s="134"/>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24" customHeight="1">
      <c r="A862" s="134"/>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24" customHeight="1">
      <c r="A863" s="134"/>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24" customHeight="1">
      <c r="A864" s="134"/>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24" customHeight="1">
      <c r="A865" s="134"/>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24" customHeight="1">
      <c r="A866" s="134"/>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24" customHeight="1">
      <c r="A867" s="134"/>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24" customHeight="1">
      <c r="A868" s="134"/>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24" customHeight="1">
      <c r="A869" s="134"/>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24" customHeight="1">
      <c r="A870" s="134"/>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24" customHeight="1">
      <c r="A871" s="134"/>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24" customHeight="1">
      <c r="A872" s="134"/>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24" customHeight="1">
      <c r="A873" s="134"/>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24" customHeight="1">
      <c r="A874" s="134"/>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24" customHeight="1">
      <c r="A875" s="134"/>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24" customHeight="1">
      <c r="A876" s="134"/>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24" customHeight="1">
      <c r="A877" s="134"/>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24" customHeight="1">
      <c r="A878" s="134"/>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24" customHeight="1">
      <c r="A879" s="134"/>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24" customHeight="1">
      <c r="A880" s="134"/>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24" customHeight="1">
      <c r="A881" s="134"/>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24" customHeight="1">
      <c r="A882" s="134"/>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24" customHeight="1">
      <c r="A883" s="134"/>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24" customHeight="1">
      <c r="A884" s="134"/>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24" customHeight="1">
      <c r="A885" s="134"/>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24" customHeight="1">
      <c r="A886" s="134"/>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24" customHeight="1">
      <c r="A887" s="134"/>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24" customHeight="1">
      <c r="A888" s="134"/>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24" customHeight="1">
      <c r="A889" s="134"/>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24" customHeight="1">
      <c r="A890" s="134"/>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24" customHeight="1">
      <c r="A891" s="134"/>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24" customHeight="1">
      <c r="A892" s="134"/>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24" customHeight="1">
      <c r="A893" s="134"/>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24" customHeight="1">
      <c r="A894" s="134"/>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24" customHeight="1">
      <c r="A895" s="134"/>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24" customHeight="1">
      <c r="A896" s="134"/>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24" customHeight="1">
      <c r="A897" s="134"/>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24" customHeight="1">
      <c r="A898" s="134"/>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24" customHeight="1">
      <c r="A899" s="134"/>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24" customHeight="1">
      <c r="A900" s="134"/>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24" customHeight="1">
      <c r="A901" s="134"/>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24" customHeight="1">
      <c r="A902" s="134"/>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24" customHeight="1">
      <c r="A903" s="134"/>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24" customHeight="1">
      <c r="A904" s="134"/>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24" customHeight="1">
      <c r="A905" s="134"/>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24" customHeight="1">
      <c r="A906" s="134"/>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24" customHeight="1">
      <c r="A907" s="134"/>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24" customHeight="1">
      <c r="A908" s="134"/>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24" customHeight="1">
      <c r="A909" s="134"/>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24" customHeight="1">
      <c r="A910" s="134"/>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24" customHeight="1">
      <c r="A911" s="134"/>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24" customHeight="1">
      <c r="A912" s="134"/>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24" customHeight="1">
      <c r="A913" s="134"/>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24" customHeight="1">
      <c r="A914" s="134"/>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24" customHeight="1">
      <c r="A915" s="134"/>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24" customHeight="1">
      <c r="A916" s="134"/>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24" customHeight="1">
      <c r="A917" s="134"/>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24" customHeight="1">
      <c r="A918" s="134"/>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24" customHeight="1">
      <c r="A919" s="134"/>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24" customHeight="1">
      <c r="A920" s="134"/>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24" customHeight="1">
      <c r="A921" s="134"/>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24" customHeight="1">
      <c r="A922" s="134"/>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24" customHeight="1">
      <c r="A923" s="134"/>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24" customHeight="1">
      <c r="A924" s="134"/>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24" customHeight="1">
      <c r="A925" s="134"/>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24" customHeight="1">
      <c r="A926" s="134"/>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24" customHeight="1">
      <c r="A927" s="134"/>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24" customHeight="1">
      <c r="A928" s="134"/>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24" customHeight="1">
      <c r="A929" s="134"/>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24" customHeight="1">
      <c r="A930" s="134"/>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24" customHeight="1">
      <c r="A931" s="134"/>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24" customHeight="1">
      <c r="A932" s="134"/>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24" customHeight="1">
      <c r="A933" s="134"/>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24" customHeight="1">
      <c r="A934" s="134"/>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24" customHeight="1">
      <c r="A935" s="134"/>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24" customHeight="1">
      <c r="A936" s="134"/>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24" customHeight="1">
      <c r="A937" s="134"/>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24" customHeight="1">
      <c r="A938" s="134"/>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24" customHeight="1">
      <c r="A939" s="134"/>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24" customHeight="1">
      <c r="A940" s="134"/>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24" customHeight="1">
      <c r="A941" s="134"/>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24" customHeight="1">
      <c r="A942" s="134"/>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24" customHeight="1">
      <c r="A943" s="134"/>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24" customHeight="1">
      <c r="A944" s="134"/>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24" customHeight="1">
      <c r="A945" s="134"/>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24" customHeight="1">
      <c r="A946" s="134"/>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24" customHeight="1">
      <c r="A947" s="134"/>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24" customHeight="1">
      <c r="A948" s="134"/>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24" customHeight="1">
      <c r="A949" s="134"/>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24" customHeight="1">
      <c r="A950" s="134"/>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24" customHeight="1">
      <c r="A951" s="134"/>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24" customHeight="1">
      <c r="A952" s="134"/>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24" customHeight="1">
      <c r="A953" s="134"/>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24" customHeight="1">
      <c r="A954" s="134"/>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24" customHeight="1">
      <c r="A955" s="134"/>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24" customHeight="1">
      <c r="A956" s="134"/>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24" customHeight="1">
      <c r="A957" s="134"/>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24" customHeight="1">
      <c r="A958" s="134"/>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24" customHeight="1">
      <c r="A959" s="134"/>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24" customHeight="1">
      <c r="A960" s="134"/>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24" customHeight="1">
      <c r="A961" s="134"/>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24" customHeight="1">
      <c r="A962" s="134"/>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24" customHeight="1">
      <c r="A963" s="134"/>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24" customHeight="1">
      <c r="A964" s="134"/>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24" customHeight="1">
      <c r="A965" s="134"/>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24" customHeight="1">
      <c r="A966" s="134"/>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24" customHeight="1">
      <c r="A967" s="134"/>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24" customHeight="1">
      <c r="A968" s="134"/>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24" customHeight="1">
      <c r="A969" s="134"/>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24" customHeight="1">
      <c r="A970" s="134"/>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24" customHeight="1">
      <c r="A971" s="134"/>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24" customHeight="1">
      <c r="A972" s="134"/>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24" customHeight="1">
      <c r="A973" s="134"/>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24" customHeight="1">
      <c r="A974" s="134"/>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24" customHeight="1">
      <c r="A975" s="134"/>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24" customHeight="1">
      <c r="A976" s="134"/>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24" customHeight="1">
      <c r="A977" s="134"/>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24" customHeight="1">
      <c r="A978" s="134"/>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24" customHeight="1">
      <c r="A979" s="134"/>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24" customHeight="1">
      <c r="A980" s="134"/>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24" customHeight="1">
      <c r="A981" s="134"/>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24" customHeight="1">
      <c r="A982" s="134"/>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24" customHeight="1">
      <c r="A983" s="134"/>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24" customHeight="1">
      <c r="A984" s="134"/>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24" customHeight="1">
      <c r="A985" s="134"/>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24" customHeight="1">
      <c r="A986" s="134"/>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24" customHeight="1">
      <c r="A987" s="134"/>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24" customHeight="1">
      <c r="A988" s="134"/>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24" customHeight="1">
      <c r="A989" s="134"/>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24" customHeight="1">
      <c r="A990" s="134"/>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24" customHeight="1">
      <c r="A991" s="134"/>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24" customHeight="1">
      <c r="A992" s="134"/>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24" customHeight="1">
      <c r="A993" s="134"/>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24" customHeight="1">
      <c r="A994" s="134"/>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24" customHeight="1">
      <c r="A995" s="134"/>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24" customHeight="1">
      <c r="A996" s="134"/>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24" customHeight="1">
      <c r="A997" s="134"/>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24" customHeight="1">
      <c r="A998" s="134"/>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24" customHeight="1">
      <c r="A999" s="134"/>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topLeftCell="A7" zoomScale="85" zoomScaleNormal="85" zoomScaleSheetLayoutView="85" workbookViewId="0">
      <selection activeCell="L6" sqref="L6"/>
    </sheetView>
  </sheetViews>
  <sheetFormatPr defaultColWidth="9" defaultRowHeight="13.2"/>
  <cols>
    <col min="1" max="1" width="5.88671875" style="318" customWidth="1"/>
    <col min="2" max="3" width="25.33203125" style="318" customWidth="1"/>
    <col min="4" max="5" width="9" style="318"/>
    <col min="6" max="6" width="5.88671875" style="318" customWidth="1"/>
    <col min="7" max="16384" width="9" style="318"/>
  </cols>
  <sheetData>
    <row r="1" spans="1:6" ht="27.75" customHeight="1">
      <c r="A1" s="317" t="s">
        <v>756</v>
      </c>
    </row>
    <row r="2" spans="1:6" ht="18.75" customHeight="1">
      <c r="A2" s="317"/>
    </row>
    <row r="3" spans="1:6" ht="40.5" customHeight="1">
      <c r="A3" s="438" t="s">
        <v>753</v>
      </c>
      <c r="B3" s="438"/>
      <c r="C3" s="438"/>
      <c r="D3" s="438"/>
      <c r="E3" s="438"/>
      <c r="F3" s="438"/>
    </row>
    <row r="4" spans="1:6" ht="18.75" customHeight="1">
      <c r="A4" s="317"/>
    </row>
    <row r="5" spans="1:6" ht="407.25" customHeight="1">
      <c r="B5" s="435"/>
      <c r="C5" s="436"/>
      <c r="D5" s="436"/>
      <c r="E5" s="437"/>
    </row>
    <row r="6" spans="1:6" ht="27.75" customHeight="1">
      <c r="A6" s="319" t="s">
        <v>754</v>
      </c>
      <c r="F6" s="320"/>
    </row>
    <row r="7" spans="1:6" ht="27.75" customHeight="1">
      <c r="A7" s="319" t="s">
        <v>755</v>
      </c>
      <c r="F7" s="320"/>
    </row>
    <row r="8" spans="1:6" ht="40.5" customHeight="1">
      <c r="B8" s="321" t="s">
        <v>750</v>
      </c>
      <c r="C8" s="322"/>
      <c r="D8" s="323"/>
    </row>
    <row r="9" spans="1:6" ht="40.5" customHeight="1">
      <c r="B9" s="321" t="s">
        <v>751</v>
      </c>
      <c r="C9" s="322"/>
      <c r="D9" s="323"/>
    </row>
    <row r="10" spans="1:6" ht="40.5" customHeight="1">
      <c r="B10" s="324" t="s">
        <v>752</v>
      </c>
      <c r="C10" s="325">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9"/>
  <sheetViews>
    <sheetView view="pageBreakPreview" zoomScale="90" zoomScaleNormal="70" zoomScaleSheetLayoutView="90" workbookViewId="0">
      <pane xSplit="2" ySplit="7" topLeftCell="C20" activePane="bottomRight" state="frozen"/>
      <selection activeCell="E20" sqref="E20"/>
      <selection pane="topRight" activeCell="E20" sqref="E20"/>
      <selection pane="bottomLeft" activeCell="E20" sqref="E20"/>
      <selection pane="bottomRight" activeCell="B21" sqref="B21:C21"/>
    </sheetView>
  </sheetViews>
  <sheetFormatPr defaultColWidth="12.6640625" defaultRowHeight="12"/>
  <cols>
    <col min="1" max="1" width="4" style="45" bestFit="1" customWidth="1"/>
    <col min="2" max="2" width="3.88671875" style="45" customWidth="1"/>
    <col min="3" max="3" width="27.77734375" style="45" customWidth="1"/>
    <col min="4" max="13" width="16.109375" style="45" customWidth="1"/>
    <col min="14" max="14" width="16.109375" style="327" customWidth="1"/>
    <col min="15" max="17" width="16.109375" style="45" customWidth="1"/>
    <col min="18" max="18" width="39.33203125" style="45" customWidth="1"/>
    <col min="19" max="19" width="3" style="45" bestFit="1" customWidth="1"/>
    <col min="20" max="20" width="10.77734375" style="45" hidden="1" customWidth="1"/>
    <col min="21" max="16384" width="12.6640625" style="45"/>
  </cols>
  <sheetData>
    <row r="1" spans="1:20" ht="12.75" customHeight="1">
      <c r="B1" s="269" t="s">
        <v>147</v>
      </c>
      <c r="C1" s="269"/>
    </row>
    <row r="2" spans="1:20" ht="12.75" customHeight="1">
      <c r="B2" s="422" t="s">
        <v>763</v>
      </c>
      <c r="C2" s="422"/>
      <c r="D2" s="422"/>
      <c r="E2" s="422"/>
      <c r="F2" s="422"/>
      <c r="G2" s="422"/>
      <c r="H2" s="422"/>
      <c r="I2" s="422"/>
      <c r="J2" s="422"/>
      <c r="K2" s="422"/>
      <c r="L2" s="422"/>
      <c r="M2" s="422"/>
      <c r="N2" s="422"/>
      <c r="O2" s="422"/>
      <c r="P2" s="422"/>
      <c r="Q2" s="422"/>
      <c r="R2" s="422"/>
    </row>
    <row r="3" spans="1:20" ht="12.75" customHeight="1">
      <c r="N3" s="439" t="s">
        <v>650</v>
      </c>
      <c r="O3" s="439"/>
      <c r="P3" s="439"/>
      <c r="Q3" s="439"/>
      <c r="R3" s="439"/>
    </row>
    <row r="4" spans="1:20" ht="4.2" customHeight="1"/>
    <row r="5" spans="1:20" ht="51.6" customHeight="1">
      <c r="B5" s="440" t="s">
        <v>645</v>
      </c>
      <c r="C5" s="441"/>
      <c r="D5" s="69" t="s">
        <v>595</v>
      </c>
      <c r="E5" s="68" t="s">
        <v>596</v>
      </c>
      <c r="F5" s="68" t="s">
        <v>597</v>
      </c>
      <c r="G5" s="68" t="s">
        <v>691</v>
      </c>
      <c r="H5" s="67" t="s">
        <v>14</v>
      </c>
      <c r="I5" s="68" t="s">
        <v>610</v>
      </c>
      <c r="J5" s="69" t="s">
        <v>614</v>
      </c>
      <c r="K5" s="69" t="s">
        <v>157</v>
      </c>
      <c r="L5" s="69" t="s">
        <v>684</v>
      </c>
      <c r="M5" s="69" t="s">
        <v>654</v>
      </c>
      <c r="N5" s="338" t="s">
        <v>685</v>
      </c>
      <c r="O5" s="358" t="s">
        <v>764</v>
      </c>
      <c r="P5" s="358" t="s">
        <v>799</v>
      </c>
      <c r="Q5" s="359" t="s">
        <v>766</v>
      </c>
      <c r="R5" s="69" t="s">
        <v>838</v>
      </c>
      <c r="T5" s="141"/>
    </row>
    <row r="6" spans="1:20" s="181" customFormat="1" ht="24">
      <c r="B6" s="103"/>
      <c r="C6" s="71"/>
      <c r="D6" s="70" t="s">
        <v>611</v>
      </c>
      <c r="E6" s="70" t="s">
        <v>612</v>
      </c>
      <c r="F6" s="70" t="s">
        <v>602</v>
      </c>
      <c r="G6" s="70" t="s">
        <v>603</v>
      </c>
      <c r="H6" s="96" t="s">
        <v>615</v>
      </c>
      <c r="I6" s="70" t="s">
        <v>613</v>
      </c>
      <c r="J6" s="256" t="s">
        <v>617</v>
      </c>
      <c r="K6" s="70" t="s">
        <v>653</v>
      </c>
      <c r="L6" s="70"/>
      <c r="M6" s="70"/>
      <c r="N6" s="339" t="s">
        <v>616</v>
      </c>
      <c r="O6" s="360" t="s">
        <v>798</v>
      </c>
      <c r="P6" s="360" t="s">
        <v>687</v>
      </c>
      <c r="Q6" s="360" t="s">
        <v>768</v>
      </c>
      <c r="R6" s="70"/>
    </row>
    <row r="7" spans="1:20">
      <c r="A7" s="238"/>
      <c r="B7" s="111"/>
      <c r="C7" s="74"/>
      <c r="D7" s="75" t="s">
        <v>10</v>
      </c>
      <c r="E7" s="75" t="s">
        <v>10</v>
      </c>
      <c r="F7" s="75" t="s">
        <v>10</v>
      </c>
      <c r="G7" s="75" t="s">
        <v>10</v>
      </c>
      <c r="H7" s="75" t="s">
        <v>10</v>
      </c>
      <c r="I7" s="75" t="s">
        <v>10</v>
      </c>
      <c r="J7" s="75" t="s">
        <v>10</v>
      </c>
      <c r="K7" s="75" t="s">
        <v>10</v>
      </c>
      <c r="L7" s="75" t="s">
        <v>10</v>
      </c>
      <c r="M7" s="75" t="s">
        <v>10</v>
      </c>
      <c r="N7" s="340"/>
      <c r="O7" s="340" t="s">
        <v>10</v>
      </c>
      <c r="P7" s="340" t="s">
        <v>10</v>
      </c>
      <c r="Q7" s="340" t="s">
        <v>10</v>
      </c>
      <c r="R7" s="75"/>
      <c r="T7" s="154"/>
    </row>
    <row r="8" spans="1:20" s="27" customFormat="1" ht="56.25" customHeight="1">
      <c r="A8" s="27">
        <v>1</v>
      </c>
      <c r="B8" s="444" t="s">
        <v>821</v>
      </c>
      <c r="C8" s="445"/>
      <c r="D8" s="90"/>
      <c r="E8" s="90"/>
      <c r="F8" s="90"/>
      <c r="G8" s="90"/>
      <c r="H8" s="91">
        <f t="shared" ref="H8" si="0">MIN(F8,G8)</f>
        <v>0</v>
      </c>
      <c r="I8" s="91">
        <f>D8-E8</f>
        <v>0</v>
      </c>
      <c r="J8" s="91">
        <f>ROUNDDOWN(MIN(H8,I8),-3)</f>
        <v>0</v>
      </c>
      <c r="K8" s="90"/>
      <c r="L8" s="90"/>
      <c r="M8" s="90"/>
      <c r="N8" s="341" t="s">
        <v>728</v>
      </c>
      <c r="O8" s="105">
        <f>ROUNDDOWN(MIN(J8,K8),-3)</f>
        <v>0</v>
      </c>
      <c r="P8" s="105"/>
      <c r="Q8" s="105"/>
      <c r="R8" s="185"/>
      <c r="S8" s="236"/>
      <c r="T8" s="151" t="str">
        <f>IFERROR(VLOOKUP(#REF!,[2]【参考】算出区分!$C$2:$E$67,2,0),"")</f>
        <v/>
      </c>
    </row>
    <row r="9" spans="1:20" s="27" customFormat="1" ht="56.25" customHeight="1">
      <c r="A9" s="27">
        <v>2</v>
      </c>
      <c r="B9" s="442" t="s">
        <v>822</v>
      </c>
      <c r="C9" s="443"/>
      <c r="D9" s="90"/>
      <c r="E9" s="90"/>
      <c r="F9" s="90"/>
      <c r="G9" s="90"/>
      <c r="H9" s="91">
        <f t="shared" ref="H9:H21" si="1">MIN(F9,G9)</f>
        <v>0</v>
      </c>
      <c r="I9" s="91">
        <f>D9-E9</f>
        <v>0</v>
      </c>
      <c r="J9" s="91">
        <f t="shared" ref="J9:J21" si="2">ROUNDDOWN(MIN(H9,I9),-3)</f>
        <v>0</v>
      </c>
      <c r="K9" s="90"/>
      <c r="L9" s="90"/>
      <c r="M9" s="90"/>
      <c r="N9" s="341" t="s">
        <v>727</v>
      </c>
      <c r="O9" s="105">
        <f t="shared" ref="O9:O24" si="3">ROUNDDOWN(MIN(J9,K9),-3)</f>
        <v>0</v>
      </c>
      <c r="P9" s="105"/>
      <c r="Q9" s="105"/>
      <c r="R9" s="185"/>
      <c r="S9" s="236"/>
      <c r="T9" s="151" t="str">
        <f>IFERROR(VLOOKUP(#REF!,[2]【参考】算出区分!$C$2:$E$67,2,0),"")</f>
        <v/>
      </c>
    </row>
    <row r="10" spans="1:20" s="27" customFormat="1" ht="56.25" customHeight="1">
      <c r="A10" s="27">
        <v>3</v>
      </c>
      <c r="B10" s="446" t="s">
        <v>823</v>
      </c>
      <c r="C10" s="447"/>
      <c r="D10" s="90"/>
      <c r="E10" s="90"/>
      <c r="F10" s="90"/>
      <c r="G10" s="90"/>
      <c r="H10" s="91">
        <f t="shared" si="1"/>
        <v>0</v>
      </c>
      <c r="I10" s="91">
        <f t="shared" ref="I10:I21" si="4">D10-E10</f>
        <v>0</v>
      </c>
      <c r="J10" s="91">
        <f t="shared" si="2"/>
        <v>0</v>
      </c>
      <c r="K10" s="90"/>
      <c r="L10" s="90"/>
      <c r="M10" s="90"/>
      <c r="N10" s="341" t="s">
        <v>727</v>
      </c>
      <c r="O10" s="105">
        <f t="shared" si="3"/>
        <v>0</v>
      </c>
      <c r="P10" s="105"/>
      <c r="Q10" s="105"/>
      <c r="R10" s="185"/>
      <c r="S10" s="236"/>
      <c r="T10" s="151" t="str">
        <f>IFERROR(VLOOKUP(#REF!,[2]【参考】算出区分!$C$2:$E$67,2,0),"")</f>
        <v/>
      </c>
    </row>
    <row r="11" spans="1:20" s="27" customFormat="1" ht="56.25" customHeight="1">
      <c r="A11" s="27">
        <v>4</v>
      </c>
      <c r="B11" s="446" t="s">
        <v>824</v>
      </c>
      <c r="C11" s="447"/>
      <c r="D11" s="90"/>
      <c r="E11" s="90"/>
      <c r="F11" s="90"/>
      <c r="G11" s="90"/>
      <c r="H11" s="91">
        <f>MIN(F11,G11)</f>
        <v>0</v>
      </c>
      <c r="I11" s="91">
        <f>D11-E11</f>
        <v>0</v>
      </c>
      <c r="J11" s="91">
        <f t="shared" si="2"/>
        <v>0</v>
      </c>
      <c r="K11" s="90"/>
      <c r="L11" s="90"/>
      <c r="M11" s="90"/>
      <c r="N11" s="341" t="s">
        <v>727</v>
      </c>
      <c r="O11" s="105">
        <f t="shared" si="3"/>
        <v>0</v>
      </c>
      <c r="P11" s="105"/>
      <c r="Q11" s="105"/>
      <c r="R11" s="185"/>
      <c r="S11" s="236"/>
      <c r="T11" s="151" t="str">
        <f>IFERROR(VLOOKUP(#REF!,[2]【参考】算出区分!$C$2:$E$67,2,0),"")</f>
        <v/>
      </c>
    </row>
    <row r="12" spans="1:20" s="27" customFormat="1" ht="56.25" customHeight="1">
      <c r="A12" s="27">
        <v>5</v>
      </c>
      <c r="B12" s="442" t="s">
        <v>825</v>
      </c>
      <c r="C12" s="443"/>
      <c r="D12" s="90"/>
      <c r="E12" s="90"/>
      <c r="F12" s="90"/>
      <c r="G12" s="90"/>
      <c r="H12" s="91">
        <f t="shared" ref="H12" si="5">MIN(F12,G12)</f>
        <v>0</v>
      </c>
      <c r="I12" s="91">
        <f t="shared" ref="I12" si="6">D12-E12</f>
        <v>0</v>
      </c>
      <c r="J12" s="91">
        <f t="shared" si="2"/>
        <v>0</v>
      </c>
      <c r="K12" s="90"/>
      <c r="L12" s="90"/>
      <c r="M12" s="90"/>
      <c r="N12" s="341" t="s">
        <v>727</v>
      </c>
      <c r="O12" s="105">
        <f t="shared" si="3"/>
        <v>0</v>
      </c>
      <c r="P12" s="105"/>
      <c r="Q12" s="105"/>
      <c r="R12" s="185"/>
      <c r="S12" s="236"/>
      <c r="T12" s="151" t="str">
        <f>IFERROR(VLOOKUP(#REF!,[3]【参考】算出区分!$C$2:$E$67,2,0),"")</f>
        <v/>
      </c>
    </row>
    <row r="13" spans="1:20" s="27" customFormat="1" ht="56.25" customHeight="1">
      <c r="A13" s="27">
        <v>6</v>
      </c>
      <c r="B13" s="442" t="s">
        <v>809</v>
      </c>
      <c r="C13" s="443"/>
      <c r="D13" s="90"/>
      <c r="E13" s="90"/>
      <c r="F13" s="90"/>
      <c r="G13" s="90"/>
      <c r="H13" s="91">
        <f t="shared" si="1"/>
        <v>0</v>
      </c>
      <c r="I13" s="91">
        <f t="shared" si="4"/>
        <v>0</v>
      </c>
      <c r="J13" s="91">
        <f t="shared" si="2"/>
        <v>0</v>
      </c>
      <c r="K13" s="90"/>
      <c r="L13" s="90"/>
      <c r="M13" s="90"/>
      <c r="N13" s="341" t="s">
        <v>727</v>
      </c>
      <c r="O13" s="105">
        <f t="shared" si="3"/>
        <v>0</v>
      </c>
      <c r="P13" s="105"/>
      <c r="Q13" s="105"/>
      <c r="R13" s="185"/>
      <c r="S13" s="236"/>
      <c r="T13" s="151" t="str">
        <f>IFERROR(VLOOKUP(#REF!,[2]【参考】算出区分!$C$2:$E$67,2,0),"")</f>
        <v/>
      </c>
    </row>
    <row r="14" spans="1:20" s="27" customFormat="1" ht="56.25" customHeight="1">
      <c r="A14" s="27">
        <v>7</v>
      </c>
      <c r="B14" s="442" t="s">
        <v>810</v>
      </c>
      <c r="C14" s="443"/>
      <c r="D14" s="90"/>
      <c r="E14" s="90"/>
      <c r="F14" s="90"/>
      <c r="G14" s="90"/>
      <c r="H14" s="91">
        <f t="shared" si="1"/>
        <v>0</v>
      </c>
      <c r="I14" s="91">
        <f t="shared" si="4"/>
        <v>0</v>
      </c>
      <c r="J14" s="91">
        <f t="shared" si="2"/>
        <v>0</v>
      </c>
      <c r="K14" s="90"/>
      <c r="L14" s="90"/>
      <c r="M14" s="90"/>
      <c r="N14" s="341" t="s">
        <v>727</v>
      </c>
      <c r="O14" s="105">
        <f t="shared" si="3"/>
        <v>0</v>
      </c>
      <c r="P14" s="105"/>
      <c r="Q14" s="105"/>
      <c r="R14" s="185"/>
      <c r="S14" s="236"/>
      <c r="T14" s="151" t="str">
        <f>IFERROR(VLOOKUP(#REF!,[2]【参考】算出区分!$C$2:$E$67,2,0),"")</f>
        <v/>
      </c>
    </row>
    <row r="15" spans="1:20" s="27" customFormat="1" ht="56.25" customHeight="1">
      <c r="A15" s="27">
        <v>8</v>
      </c>
      <c r="B15" s="442" t="s">
        <v>811</v>
      </c>
      <c r="C15" s="443"/>
      <c r="D15" s="90"/>
      <c r="E15" s="90"/>
      <c r="F15" s="90"/>
      <c r="G15" s="90"/>
      <c r="H15" s="91">
        <f>MIN(F15,G15)</f>
        <v>0</v>
      </c>
      <c r="I15" s="91">
        <f>D15-E15</f>
        <v>0</v>
      </c>
      <c r="J15" s="91">
        <f t="shared" si="2"/>
        <v>0</v>
      </c>
      <c r="K15" s="90"/>
      <c r="L15" s="90"/>
      <c r="M15" s="90"/>
      <c r="N15" s="341" t="s">
        <v>727</v>
      </c>
      <c r="O15" s="105">
        <f t="shared" si="3"/>
        <v>0</v>
      </c>
      <c r="P15" s="105"/>
      <c r="Q15" s="105"/>
      <c r="R15" s="185"/>
      <c r="S15" s="236"/>
      <c r="T15" s="151" t="str">
        <f>IFERROR(VLOOKUP(#REF!,[2]【参考】算出区分!$C$2:$E$67,2,0),"")</f>
        <v/>
      </c>
    </row>
    <row r="16" spans="1:20" s="27" customFormat="1" ht="56.25" customHeight="1">
      <c r="A16" s="27">
        <v>10</v>
      </c>
      <c r="B16" s="442" t="s">
        <v>826</v>
      </c>
      <c r="C16" s="443"/>
      <c r="D16" s="90"/>
      <c r="E16" s="90"/>
      <c r="F16" s="90"/>
      <c r="G16" s="90"/>
      <c r="H16" s="91">
        <f>MIN(F16,G16)</f>
        <v>0</v>
      </c>
      <c r="I16" s="91">
        <f>D16-E16</f>
        <v>0</v>
      </c>
      <c r="J16" s="91">
        <f t="shared" si="2"/>
        <v>0</v>
      </c>
      <c r="K16" s="90"/>
      <c r="L16" s="90"/>
      <c r="M16" s="90"/>
      <c r="N16" s="341" t="s">
        <v>727</v>
      </c>
      <c r="O16" s="105">
        <f t="shared" si="3"/>
        <v>0</v>
      </c>
      <c r="P16" s="105"/>
      <c r="Q16" s="105"/>
      <c r="R16" s="185"/>
      <c r="S16" s="236"/>
      <c r="T16" s="151" t="str">
        <f>IFERROR(VLOOKUP(#REF!,[2]【参考】算出区分!$C$2:$E$67,2,0),"")</f>
        <v/>
      </c>
    </row>
    <row r="17" spans="1:20" s="27" customFormat="1" ht="56.25" customHeight="1">
      <c r="A17" s="27">
        <v>11</v>
      </c>
      <c r="B17" s="442" t="s">
        <v>813</v>
      </c>
      <c r="C17" s="443"/>
      <c r="D17" s="90"/>
      <c r="E17" s="90"/>
      <c r="F17" s="90"/>
      <c r="G17" s="90"/>
      <c r="H17" s="91">
        <f t="shared" si="1"/>
        <v>0</v>
      </c>
      <c r="I17" s="91">
        <f t="shared" si="4"/>
        <v>0</v>
      </c>
      <c r="J17" s="91">
        <f t="shared" si="2"/>
        <v>0</v>
      </c>
      <c r="K17" s="90"/>
      <c r="L17" s="90"/>
      <c r="M17" s="90"/>
      <c r="N17" s="341" t="s">
        <v>727</v>
      </c>
      <c r="O17" s="105">
        <f t="shared" si="3"/>
        <v>0</v>
      </c>
      <c r="P17" s="105"/>
      <c r="Q17" s="105"/>
      <c r="R17" s="185"/>
      <c r="S17" s="236"/>
      <c r="T17" s="151" t="str">
        <f>IFERROR(VLOOKUP(#REF!,[2]【参考】算出区分!$C$2:$E$67,2,0),"")</f>
        <v/>
      </c>
    </row>
    <row r="18" spans="1:20" s="27" customFormat="1" ht="56.25" customHeight="1">
      <c r="A18" s="27">
        <v>12</v>
      </c>
      <c r="B18" s="446" t="s">
        <v>814</v>
      </c>
      <c r="C18" s="447"/>
      <c r="D18" s="90"/>
      <c r="E18" s="90"/>
      <c r="F18" s="90"/>
      <c r="G18" s="90"/>
      <c r="H18" s="91">
        <f t="shared" si="1"/>
        <v>0</v>
      </c>
      <c r="I18" s="91">
        <f t="shared" si="4"/>
        <v>0</v>
      </c>
      <c r="J18" s="91">
        <f t="shared" si="2"/>
        <v>0</v>
      </c>
      <c r="K18" s="90"/>
      <c r="L18" s="90"/>
      <c r="M18" s="90"/>
      <c r="N18" s="341" t="s">
        <v>727</v>
      </c>
      <c r="O18" s="105">
        <f t="shared" si="3"/>
        <v>0</v>
      </c>
      <c r="P18" s="105"/>
      <c r="Q18" s="105"/>
      <c r="R18" s="185"/>
      <c r="S18" s="236"/>
      <c r="T18" s="151" t="str">
        <f>IFERROR(VLOOKUP(#REF!,[2]【参考】算出区分!$C$2:$E$67,2,0),"")</f>
        <v/>
      </c>
    </row>
    <row r="19" spans="1:20" s="27" customFormat="1" ht="56.25" customHeight="1">
      <c r="A19" s="27">
        <v>13</v>
      </c>
      <c r="B19" s="442" t="s">
        <v>827</v>
      </c>
      <c r="C19" s="443"/>
      <c r="D19" s="90"/>
      <c r="E19" s="90"/>
      <c r="F19" s="90"/>
      <c r="G19" s="90"/>
      <c r="H19" s="91">
        <f>MIN(F19,G19)</f>
        <v>0</v>
      </c>
      <c r="I19" s="91">
        <f>D19-E19</f>
        <v>0</v>
      </c>
      <c r="J19" s="91">
        <f t="shared" si="2"/>
        <v>0</v>
      </c>
      <c r="K19" s="90"/>
      <c r="L19" s="90"/>
      <c r="M19" s="90"/>
      <c r="N19" s="341" t="s">
        <v>727</v>
      </c>
      <c r="O19" s="105">
        <f t="shared" si="3"/>
        <v>0</v>
      </c>
      <c r="P19" s="105"/>
      <c r="Q19" s="105"/>
      <c r="R19" s="185"/>
      <c r="S19" s="236"/>
      <c r="T19" s="151" t="str">
        <f>IFERROR(VLOOKUP(#REF!,[2]【参考】算出区分!$C$2:$E$67,2,0),"")</f>
        <v/>
      </c>
    </row>
    <row r="20" spans="1:20" s="27" customFormat="1" ht="56.25" customHeight="1">
      <c r="A20" s="27">
        <v>14</v>
      </c>
      <c r="B20" s="442" t="s">
        <v>828</v>
      </c>
      <c r="C20" s="443"/>
      <c r="D20" s="90"/>
      <c r="E20" s="90"/>
      <c r="F20" s="90"/>
      <c r="G20" s="90"/>
      <c r="H20" s="91">
        <f>MIN(F20,G20)</f>
        <v>0</v>
      </c>
      <c r="I20" s="91">
        <f>D20-E20</f>
        <v>0</v>
      </c>
      <c r="J20" s="91">
        <f t="shared" si="2"/>
        <v>0</v>
      </c>
      <c r="K20" s="90"/>
      <c r="L20" s="90"/>
      <c r="M20" s="90"/>
      <c r="N20" s="341" t="s">
        <v>727</v>
      </c>
      <c r="O20" s="105">
        <f t="shared" si="3"/>
        <v>0</v>
      </c>
      <c r="P20" s="105"/>
      <c r="Q20" s="105"/>
      <c r="R20" s="185"/>
      <c r="S20" s="236"/>
      <c r="T20" s="151" t="str">
        <f>IFERROR(VLOOKUP(#REF!,[2]【参考】算出区分!$C$2:$E$67,2,0),"")</f>
        <v/>
      </c>
    </row>
    <row r="21" spans="1:20" s="27" customFormat="1" ht="56.25" customHeight="1">
      <c r="A21" s="27">
        <v>15</v>
      </c>
      <c r="B21" s="442" t="s">
        <v>817</v>
      </c>
      <c r="C21" s="443"/>
      <c r="D21" s="90"/>
      <c r="E21" s="90"/>
      <c r="F21" s="90"/>
      <c r="G21" s="90"/>
      <c r="H21" s="91">
        <f t="shared" si="1"/>
        <v>0</v>
      </c>
      <c r="I21" s="91">
        <f t="shared" si="4"/>
        <v>0</v>
      </c>
      <c r="J21" s="91">
        <f t="shared" si="2"/>
        <v>0</v>
      </c>
      <c r="K21" s="90"/>
      <c r="L21" s="90"/>
      <c r="M21" s="90"/>
      <c r="N21" s="341" t="s">
        <v>727</v>
      </c>
      <c r="O21" s="105">
        <f t="shared" si="3"/>
        <v>0</v>
      </c>
      <c r="P21" s="105"/>
      <c r="Q21" s="105"/>
      <c r="R21" s="185"/>
      <c r="S21" s="236"/>
      <c r="T21" s="151" t="str">
        <f>IFERROR(VLOOKUP(#REF!,[2]【参考】算出区分!$C$2:$E$67,2,0),"")</f>
        <v/>
      </c>
    </row>
    <row r="22" spans="1:20" s="27" customFormat="1" ht="70.5" customHeight="1">
      <c r="A22" s="27">
        <v>16</v>
      </c>
      <c r="B22" s="446" t="s">
        <v>818</v>
      </c>
      <c r="C22" s="447"/>
      <c r="D22" s="90"/>
      <c r="E22" s="90"/>
      <c r="F22" s="90"/>
      <c r="G22" s="90"/>
      <c r="H22" s="91">
        <f t="shared" ref="H22:H24" si="7">MIN(F22,G22)</f>
        <v>0</v>
      </c>
      <c r="I22" s="91">
        <f t="shared" ref="I22:I24" si="8">D22-E22</f>
        <v>0</v>
      </c>
      <c r="J22" s="91">
        <f t="shared" ref="J22:J24" si="9">ROUNDDOWN(MIN(H22,I22),-3)</f>
        <v>0</v>
      </c>
      <c r="K22" s="90"/>
      <c r="L22" s="90"/>
      <c r="M22" s="90"/>
      <c r="N22" s="341" t="s">
        <v>727</v>
      </c>
      <c r="O22" s="105">
        <f>ROUNDDOWN(MIN(J22,K22),-3)</f>
        <v>0</v>
      </c>
      <c r="P22" s="105"/>
      <c r="Q22" s="105"/>
      <c r="R22" s="185"/>
      <c r="S22" s="236"/>
      <c r="T22" s="316"/>
    </row>
    <row r="23" spans="1:20" s="27" customFormat="1" ht="56.25" customHeight="1">
      <c r="A23" s="27">
        <v>17</v>
      </c>
      <c r="B23" s="446" t="s">
        <v>819</v>
      </c>
      <c r="C23" s="447"/>
      <c r="D23" s="90"/>
      <c r="E23" s="90"/>
      <c r="F23" s="90"/>
      <c r="G23" s="90"/>
      <c r="H23" s="91">
        <f t="shared" ref="H23" si="10">MIN(F23,G23)</f>
        <v>0</v>
      </c>
      <c r="I23" s="91">
        <f t="shared" ref="I23" si="11">D23-E23</f>
        <v>0</v>
      </c>
      <c r="J23" s="91">
        <f t="shared" ref="J23" si="12">ROUNDDOWN(MIN(H23,I23),-3)</f>
        <v>0</v>
      </c>
      <c r="K23" s="90"/>
      <c r="L23" s="90"/>
      <c r="M23" s="90"/>
      <c r="N23" s="341" t="s">
        <v>727</v>
      </c>
      <c r="O23" s="105">
        <f>ROUNDDOWN(MIN(J23,K23),-3)</f>
        <v>0</v>
      </c>
      <c r="P23" s="105"/>
      <c r="Q23" s="105"/>
      <c r="R23" s="185"/>
      <c r="S23" s="236"/>
      <c r="T23" s="316"/>
    </row>
    <row r="24" spans="1:20" s="27" customFormat="1" ht="56.25" customHeight="1">
      <c r="A24" s="27">
        <v>18</v>
      </c>
      <c r="B24" s="446" t="s">
        <v>820</v>
      </c>
      <c r="C24" s="447"/>
      <c r="D24" s="90"/>
      <c r="E24" s="90"/>
      <c r="F24" s="90"/>
      <c r="G24" s="90"/>
      <c r="H24" s="91">
        <f t="shared" si="7"/>
        <v>0</v>
      </c>
      <c r="I24" s="91">
        <f t="shared" si="8"/>
        <v>0</v>
      </c>
      <c r="J24" s="91">
        <f t="shared" si="9"/>
        <v>0</v>
      </c>
      <c r="K24" s="90"/>
      <c r="L24" s="90"/>
      <c r="M24" s="90"/>
      <c r="N24" s="341" t="s">
        <v>727</v>
      </c>
      <c r="O24" s="105">
        <f t="shared" si="3"/>
        <v>0</v>
      </c>
      <c r="P24" s="105"/>
      <c r="Q24" s="105"/>
      <c r="R24" s="185"/>
      <c r="S24" s="236"/>
      <c r="T24" s="316"/>
    </row>
    <row r="25" spans="1:20" s="27" customFormat="1" ht="56.25" customHeight="1">
      <c r="B25" s="424" t="s">
        <v>9</v>
      </c>
      <c r="C25" s="426"/>
      <c r="D25" s="91">
        <f t="shared" ref="D25:M25" si="13">SUM(D8:D15)+SUM(D16:D24)</f>
        <v>0</v>
      </c>
      <c r="E25" s="91">
        <f t="shared" si="13"/>
        <v>0</v>
      </c>
      <c r="F25" s="91">
        <f t="shared" si="13"/>
        <v>0</v>
      </c>
      <c r="G25" s="91">
        <f t="shared" si="13"/>
        <v>0</v>
      </c>
      <c r="H25" s="91">
        <f t="shared" si="13"/>
        <v>0</v>
      </c>
      <c r="I25" s="91">
        <f t="shared" si="13"/>
        <v>0</v>
      </c>
      <c r="J25" s="91">
        <f t="shared" si="13"/>
        <v>0</v>
      </c>
      <c r="K25" s="91">
        <f t="shared" si="13"/>
        <v>0</v>
      </c>
      <c r="L25" s="91">
        <f t="shared" si="13"/>
        <v>0</v>
      </c>
      <c r="M25" s="91">
        <f t="shared" si="13"/>
        <v>0</v>
      </c>
      <c r="N25" s="342"/>
      <c r="O25" s="91">
        <f>SUM(O8:O15)+SUM(O16:O24)</f>
        <v>0</v>
      </c>
      <c r="P25" s="91">
        <f>SUM(P8:P15)+SUM(P16:P24)</f>
        <v>0</v>
      </c>
      <c r="Q25" s="91">
        <f>SUM(Q8:Q15)+SUM(Q16:Q24)</f>
        <v>0</v>
      </c>
      <c r="R25" s="235"/>
    </row>
    <row r="26" spans="1:20" ht="3" customHeight="1"/>
    <row r="27" spans="1:20" ht="12.75" customHeight="1"/>
    <row r="28" spans="1:20" ht="12.75" customHeight="1"/>
    <row r="29"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1">
    <mergeCell ref="B15:C15"/>
    <mergeCell ref="B16:C16"/>
    <mergeCell ref="B17:C17"/>
    <mergeCell ref="B18:C18"/>
    <mergeCell ref="B25:C25"/>
    <mergeCell ref="B19:C19"/>
    <mergeCell ref="B20:C20"/>
    <mergeCell ref="B21:C21"/>
    <mergeCell ref="B22:C22"/>
    <mergeCell ref="B24:C24"/>
    <mergeCell ref="B23:C23"/>
    <mergeCell ref="B2:R2"/>
    <mergeCell ref="N3:R3"/>
    <mergeCell ref="B5:C5"/>
    <mergeCell ref="B14:C14"/>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38"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P13" sqref="P13"/>
    </sheetView>
  </sheetViews>
  <sheetFormatPr defaultColWidth="9" defaultRowHeight="18" customHeight="1"/>
  <cols>
    <col min="1" max="8" width="9" style="20"/>
    <col min="9" max="9" width="9" style="20" customWidth="1"/>
    <col min="10" max="16384" width="9" style="20"/>
  </cols>
  <sheetData>
    <row r="1" spans="1:9" ht="18" customHeight="1">
      <c r="A1" s="119" t="s">
        <v>737</v>
      </c>
    </row>
    <row r="3" spans="1:9" ht="18" customHeight="1">
      <c r="H3" s="272"/>
      <c r="I3" s="273" t="s">
        <v>4</v>
      </c>
    </row>
    <row r="4" spans="1:9" ht="18" customHeight="1">
      <c r="H4" s="399" t="s">
        <v>143</v>
      </c>
      <c r="I4" s="399"/>
    </row>
    <row r="7" spans="1:9" ht="18" customHeight="1">
      <c r="A7" s="20" t="s">
        <v>6</v>
      </c>
    </row>
    <row r="11" spans="1:9" ht="18" customHeight="1">
      <c r="F11" s="401" t="s">
        <v>796</v>
      </c>
      <c r="G11" s="401"/>
      <c r="H11" s="401"/>
    </row>
    <row r="16" spans="1:9" ht="18" customHeight="1">
      <c r="A16" s="400" t="s">
        <v>783</v>
      </c>
      <c r="B16" s="400"/>
      <c r="C16" s="400"/>
      <c r="D16" s="400"/>
      <c r="E16" s="400"/>
      <c r="F16" s="400"/>
      <c r="G16" s="400"/>
      <c r="H16" s="400"/>
      <c r="I16" s="400"/>
    </row>
    <row r="17" spans="1:9" ht="18" customHeight="1">
      <c r="A17" s="400"/>
      <c r="B17" s="400"/>
      <c r="C17" s="400"/>
      <c r="D17" s="400"/>
      <c r="E17" s="400"/>
      <c r="F17" s="400"/>
      <c r="G17" s="400"/>
      <c r="H17" s="400"/>
      <c r="I17" s="400"/>
    </row>
    <row r="20" spans="1:9" ht="18" customHeight="1">
      <c r="A20" s="20" t="s">
        <v>649</v>
      </c>
    </row>
    <row r="23" spans="1:9" ht="18" customHeight="1">
      <c r="A23" s="20" t="s">
        <v>647</v>
      </c>
      <c r="I23" s="114"/>
    </row>
    <row r="24" spans="1:9" ht="18" customHeight="1">
      <c r="I24" s="114" t="s">
        <v>779</v>
      </c>
    </row>
    <row r="25" spans="1:9" ht="18" customHeight="1">
      <c r="D25" s="24"/>
    </row>
    <row r="26" spans="1:9" ht="18" customHeight="1">
      <c r="A26" s="20" t="s">
        <v>681</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146"/>
  <sheetViews>
    <sheetView view="pageBreakPreview" zoomScale="85" zoomScaleNormal="100" zoomScaleSheetLayoutView="85" workbookViewId="0">
      <selection activeCell="B54" sqref="B54"/>
    </sheetView>
  </sheetViews>
  <sheetFormatPr defaultRowHeight="14.4"/>
  <cols>
    <col min="1" max="1" width="1.21875" style="279" customWidth="1"/>
    <col min="2" max="2" width="25.6640625" style="371" customWidth="1"/>
    <col min="3" max="7" width="13.6640625" style="371" customWidth="1"/>
    <col min="8" max="8" width="25.6640625" style="279" customWidth="1"/>
    <col min="9" max="256" width="9" style="279"/>
    <col min="257" max="257" width="1.21875" style="279" customWidth="1"/>
    <col min="258" max="258" width="24.33203125" style="279" customWidth="1"/>
    <col min="259" max="263" width="13.6640625" style="279" customWidth="1"/>
    <col min="264" max="264" width="30.6640625" style="279" customWidth="1"/>
    <col min="265" max="512" width="9" style="279"/>
    <col min="513" max="513" width="1.21875" style="279" customWidth="1"/>
    <col min="514" max="514" width="24.33203125" style="279" customWidth="1"/>
    <col min="515" max="519" width="13.6640625" style="279" customWidth="1"/>
    <col min="520" max="520" width="30.6640625" style="279" customWidth="1"/>
    <col min="521" max="768" width="9" style="279"/>
    <col min="769" max="769" width="1.21875" style="279" customWidth="1"/>
    <col min="770" max="770" width="24.33203125" style="279" customWidth="1"/>
    <col min="771" max="775" width="13.6640625" style="279" customWidth="1"/>
    <col min="776" max="776" width="30.6640625" style="279" customWidth="1"/>
    <col min="777" max="1024" width="9" style="279"/>
    <col min="1025" max="1025" width="1.21875" style="279" customWidth="1"/>
    <col min="1026" max="1026" width="24.33203125" style="279" customWidth="1"/>
    <col min="1027" max="1031" width="13.6640625" style="279" customWidth="1"/>
    <col min="1032" max="1032" width="30.6640625" style="279" customWidth="1"/>
    <col min="1033" max="1280" width="9" style="279"/>
    <col min="1281" max="1281" width="1.21875" style="279" customWidth="1"/>
    <col min="1282" max="1282" width="24.33203125" style="279" customWidth="1"/>
    <col min="1283" max="1287" width="13.6640625" style="279" customWidth="1"/>
    <col min="1288" max="1288" width="30.6640625" style="279" customWidth="1"/>
    <col min="1289" max="1536" width="9" style="279"/>
    <col min="1537" max="1537" width="1.21875" style="279" customWidth="1"/>
    <col min="1538" max="1538" width="24.33203125" style="279" customWidth="1"/>
    <col min="1539" max="1543" width="13.6640625" style="279" customWidth="1"/>
    <col min="1544" max="1544" width="30.6640625" style="279" customWidth="1"/>
    <col min="1545" max="1792" width="9" style="279"/>
    <col min="1793" max="1793" width="1.21875" style="279" customWidth="1"/>
    <col min="1794" max="1794" width="24.33203125" style="279" customWidth="1"/>
    <col min="1795" max="1799" width="13.6640625" style="279" customWidth="1"/>
    <col min="1800" max="1800" width="30.6640625" style="279" customWidth="1"/>
    <col min="1801" max="2048" width="9" style="279"/>
    <col min="2049" max="2049" width="1.21875" style="279" customWidth="1"/>
    <col min="2050" max="2050" width="24.33203125" style="279" customWidth="1"/>
    <col min="2051" max="2055" width="13.6640625" style="279" customWidth="1"/>
    <col min="2056" max="2056" width="30.6640625" style="279" customWidth="1"/>
    <col min="2057" max="2304" width="9" style="279"/>
    <col min="2305" max="2305" width="1.21875" style="279" customWidth="1"/>
    <col min="2306" max="2306" width="24.33203125" style="279" customWidth="1"/>
    <col min="2307" max="2311" width="13.6640625" style="279" customWidth="1"/>
    <col min="2312" max="2312" width="30.6640625" style="279" customWidth="1"/>
    <col min="2313" max="2560" width="9" style="279"/>
    <col min="2561" max="2561" width="1.21875" style="279" customWidth="1"/>
    <col min="2562" max="2562" width="24.33203125" style="279" customWidth="1"/>
    <col min="2563" max="2567" width="13.6640625" style="279" customWidth="1"/>
    <col min="2568" max="2568" width="30.6640625" style="279" customWidth="1"/>
    <col min="2569" max="2816" width="9" style="279"/>
    <col min="2817" max="2817" width="1.21875" style="279" customWidth="1"/>
    <col min="2818" max="2818" width="24.33203125" style="279" customWidth="1"/>
    <col min="2819" max="2823" width="13.6640625" style="279" customWidth="1"/>
    <col min="2824" max="2824" width="30.6640625" style="279" customWidth="1"/>
    <col min="2825" max="3072" width="9" style="279"/>
    <col min="3073" max="3073" width="1.21875" style="279" customWidth="1"/>
    <col min="3074" max="3074" width="24.33203125" style="279" customWidth="1"/>
    <col min="3075" max="3079" width="13.6640625" style="279" customWidth="1"/>
    <col min="3080" max="3080" width="30.6640625" style="279" customWidth="1"/>
    <col min="3081" max="3328" width="9" style="279"/>
    <col min="3329" max="3329" width="1.21875" style="279" customWidth="1"/>
    <col min="3330" max="3330" width="24.33203125" style="279" customWidth="1"/>
    <col min="3331" max="3335" width="13.6640625" style="279" customWidth="1"/>
    <col min="3336" max="3336" width="30.6640625" style="279" customWidth="1"/>
    <col min="3337" max="3584" width="9" style="279"/>
    <col min="3585" max="3585" width="1.21875" style="279" customWidth="1"/>
    <col min="3586" max="3586" width="24.33203125" style="279" customWidth="1"/>
    <col min="3587" max="3591" width="13.6640625" style="279" customWidth="1"/>
    <col min="3592" max="3592" width="30.6640625" style="279" customWidth="1"/>
    <col min="3593" max="3840" width="9" style="279"/>
    <col min="3841" max="3841" width="1.21875" style="279" customWidth="1"/>
    <col min="3842" max="3842" width="24.33203125" style="279" customWidth="1"/>
    <col min="3843" max="3847" width="13.6640625" style="279" customWidth="1"/>
    <col min="3848" max="3848" width="30.6640625" style="279" customWidth="1"/>
    <col min="3849" max="4096" width="9" style="279"/>
    <col min="4097" max="4097" width="1.21875" style="279" customWidth="1"/>
    <col min="4098" max="4098" width="24.33203125" style="279" customWidth="1"/>
    <col min="4099" max="4103" width="13.6640625" style="279" customWidth="1"/>
    <col min="4104" max="4104" width="30.6640625" style="279" customWidth="1"/>
    <col min="4105" max="4352" width="9" style="279"/>
    <col min="4353" max="4353" width="1.21875" style="279" customWidth="1"/>
    <col min="4354" max="4354" width="24.33203125" style="279" customWidth="1"/>
    <col min="4355" max="4359" width="13.6640625" style="279" customWidth="1"/>
    <col min="4360" max="4360" width="30.6640625" style="279" customWidth="1"/>
    <col min="4361" max="4608" width="9" style="279"/>
    <col min="4609" max="4609" width="1.21875" style="279" customWidth="1"/>
    <col min="4610" max="4610" width="24.33203125" style="279" customWidth="1"/>
    <col min="4611" max="4615" width="13.6640625" style="279" customWidth="1"/>
    <col min="4616" max="4616" width="30.6640625" style="279" customWidth="1"/>
    <col min="4617" max="4864" width="9" style="279"/>
    <col min="4865" max="4865" width="1.21875" style="279" customWidth="1"/>
    <col min="4866" max="4866" width="24.33203125" style="279" customWidth="1"/>
    <col min="4867" max="4871" width="13.6640625" style="279" customWidth="1"/>
    <col min="4872" max="4872" width="30.6640625" style="279" customWidth="1"/>
    <col min="4873" max="5120" width="9" style="279"/>
    <col min="5121" max="5121" width="1.21875" style="279" customWidth="1"/>
    <col min="5122" max="5122" width="24.33203125" style="279" customWidth="1"/>
    <col min="5123" max="5127" width="13.6640625" style="279" customWidth="1"/>
    <col min="5128" max="5128" width="30.6640625" style="279" customWidth="1"/>
    <col min="5129" max="5376" width="9" style="279"/>
    <col min="5377" max="5377" width="1.21875" style="279" customWidth="1"/>
    <col min="5378" max="5378" width="24.33203125" style="279" customWidth="1"/>
    <col min="5379" max="5383" width="13.6640625" style="279" customWidth="1"/>
    <col min="5384" max="5384" width="30.6640625" style="279" customWidth="1"/>
    <col min="5385" max="5632" width="9" style="279"/>
    <col min="5633" max="5633" width="1.21875" style="279" customWidth="1"/>
    <col min="5634" max="5634" width="24.33203125" style="279" customWidth="1"/>
    <col min="5635" max="5639" width="13.6640625" style="279" customWidth="1"/>
    <col min="5640" max="5640" width="30.6640625" style="279" customWidth="1"/>
    <col min="5641" max="5888" width="9" style="279"/>
    <col min="5889" max="5889" width="1.21875" style="279" customWidth="1"/>
    <col min="5890" max="5890" width="24.33203125" style="279" customWidth="1"/>
    <col min="5891" max="5895" width="13.6640625" style="279" customWidth="1"/>
    <col min="5896" max="5896" width="30.6640625" style="279" customWidth="1"/>
    <col min="5897" max="6144" width="9" style="279"/>
    <col min="6145" max="6145" width="1.21875" style="279" customWidth="1"/>
    <col min="6146" max="6146" width="24.33203125" style="279" customWidth="1"/>
    <col min="6147" max="6151" width="13.6640625" style="279" customWidth="1"/>
    <col min="6152" max="6152" width="30.6640625" style="279" customWidth="1"/>
    <col min="6153" max="6400" width="9" style="279"/>
    <col min="6401" max="6401" width="1.21875" style="279" customWidth="1"/>
    <col min="6402" max="6402" width="24.33203125" style="279" customWidth="1"/>
    <col min="6403" max="6407" width="13.6640625" style="279" customWidth="1"/>
    <col min="6408" max="6408" width="30.6640625" style="279" customWidth="1"/>
    <col min="6409" max="6656" width="9" style="279"/>
    <col min="6657" max="6657" width="1.21875" style="279" customWidth="1"/>
    <col min="6658" max="6658" width="24.33203125" style="279" customWidth="1"/>
    <col min="6659" max="6663" width="13.6640625" style="279" customWidth="1"/>
    <col min="6664" max="6664" width="30.6640625" style="279" customWidth="1"/>
    <col min="6665" max="6912" width="9" style="279"/>
    <col min="6913" max="6913" width="1.21875" style="279" customWidth="1"/>
    <col min="6914" max="6914" width="24.33203125" style="279" customWidth="1"/>
    <col min="6915" max="6919" width="13.6640625" style="279" customWidth="1"/>
    <col min="6920" max="6920" width="30.6640625" style="279" customWidth="1"/>
    <col min="6921" max="7168" width="9" style="279"/>
    <col min="7169" max="7169" width="1.21875" style="279" customWidth="1"/>
    <col min="7170" max="7170" width="24.33203125" style="279" customWidth="1"/>
    <col min="7171" max="7175" width="13.6640625" style="279" customWidth="1"/>
    <col min="7176" max="7176" width="30.6640625" style="279" customWidth="1"/>
    <col min="7177" max="7424" width="9" style="279"/>
    <col min="7425" max="7425" width="1.21875" style="279" customWidth="1"/>
    <col min="7426" max="7426" width="24.33203125" style="279" customWidth="1"/>
    <col min="7427" max="7431" width="13.6640625" style="279" customWidth="1"/>
    <col min="7432" max="7432" width="30.6640625" style="279" customWidth="1"/>
    <col min="7433" max="7680" width="9" style="279"/>
    <col min="7681" max="7681" width="1.21875" style="279" customWidth="1"/>
    <col min="7682" max="7682" width="24.33203125" style="279" customWidth="1"/>
    <col min="7683" max="7687" width="13.6640625" style="279" customWidth="1"/>
    <col min="7688" max="7688" width="30.6640625" style="279" customWidth="1"/>
    <col min="7689" max="7936" width="9" style="279"/>
    <col min="7937" max="7937" width="1.21875" style="279" customWidth="1"/>
    <col min="7938" max="7938" width="24.33203125" style="279" customWidth="1"/>
    <col min="7939" max="7943" width="13.6640625" style="279" customWidth="1"/>
    <col min="7944" max="7944" width="30.6640625" style="279" customWidth="1"/>
    <col min="7945" max="8192" width="9" style="279"/>
    <col min="8193" max="8193" width="1.21875" style="279" customWidth="1"/>
    <col min="8194" max="8194" width="24.33203125" style="279" customWidth="1"/>
    <col min="8195" max="8199" width="13.6640625" style="279" customWidth="1"/>
    <col min="8200" max="8200" width="30.6640625" style="279" customWidth="1"/>
    <col min="8201" max="8448" width="9" style="279"/>
    <col min="8449" max="8449" width="1.21875" style="279" customWidth="1"/>
    <col min="8450" max="8450" width="24.33203125" style="279" customWidth="1"/>
    <col min="8451" max="8455" width="13.6640625" style="279" customWidth="1"/>
    <col min="8456" max="8456" width="30.6640625" style="279" customWidth="1"/>
    <col min="8457" max="8704" width="9" style="279"/>
    <col min="8705" max="8705" width="1.21875" style="279" customWidth="1"/>
    <col min="8706" max="8706" width="24.33203125" style="279" customWidth="1"/>
    <col min="8707" max="8711" width="13.6640625" style="279" customWidth="1"/>
    <col min="8712" max="8712" width="30.6640625" style="279" customWidth="1"/>
    <col min="8713" max="8960" width="9" style="279"/>
    <col min="8961" max="8961" width="1.21875" style="279" customWidth="1"/>
    <col min="8962" max="8962" width="24.33203125" style="279" customWidth="1"/>
    <col min="8963" max="8967" width="13.6640625" style="279" customWidth="1"/>
    <col min="8968" max="8968" width="30.6640625" style="279" customWidth="1"/>
    <col min="8969" max="9216" width="9" style="279"/>
    <col min="9217" max="9217" width="1.21875" style="279" customWidth="1"/>
    <col min="9218" max="9218" width="24.33203125" style="279" customWidth="1"/>
    <col min="9219" max="9223" width="13.6640625" style="279" customWidth="1"/>
    <col min="9224" max="9224" width="30.6640625" style="279" customWidth="1"/>
    <col min="9225" max="9472" width="9" style="279"/>
    <col min="9473" max="9473" width="1.21875" style="279" customWidth="1"/>
    <col min="9474" max="9474" width="24.33203125" style="279" customWidth="1"/>
    <col min="9475" max="9479" width="13.6640625" style="279" customWidth="1"/>
    <col min="9480" max="9480" width="30.6640625" style="279" customWidth="1"/>
    <col min="9481" max="9728" width="9" style="279"/>
    <col min="9729" max="9729" width="1.21875" style="279" customWidth="1"/>
    <col min="9730" max="9730" width="24.33203125" style="279" customWidth="1"/>
    <col min="9731" max="9735" width="13.6640625" style="279" customWidth="1"/>
    <col min="9736" max="9736" width="30.6640625" style="279" customWidth="1"/>
    <col min="9737" max="9984" width="9" style="279"/>
    <col min="9985" max="9985" width="1.21875" style="279" customWidth="1"/>
    <col min="9986" max="9986" width="24.33203125" style="279" customWidth="1"/>
    <col min="9987" max="9991" width="13.6640625" style="279" customWidth="1"/>
    <col min="9992" max="9992" width="30.6640625" style="279" customWidth="1"/>
    <col min="9993" max="10240" width="9" style="279"/>
    <col min="10241" max="10241" width="1.21875" style="279" customWidth="1"/>
    <col min="10242" max="10242" width="24.33203125" style="279" customWidth="1"/>
    <col min="10243" max="10247" width="13.6640625" style="279" customWidth="1"/>
    <col min="10248" max="10248" width="30.6640625" style="279" customWidth="1"/>
    <col min="10249" max="10496" width="9" style="279"/>
    <col min="10497" max="10497" width="1.21875" style="279" customWidth="1"/>
    <col min="10498" max="10498" width="24.33203125" style="279" customWidth="1"/>
    <col min="10499" max="10503" width="13.6640625" style="279" customWidth="1"/>
    <col min="10504" max="10504" width="30.6640625" style="279" customWidth="1"/>
    <col min="10505" max="10752" width="9" style="279"/>
    <col min="10753" max="10753" width="1.21875" style="279" customWidth="1"/>
    <col min="10754" max="10754" width="24.33203125" style="279" customWidth="1"/>
    <col min="10755" max="10759" width="13.6640625" style="279" customWidth="1"/>
    <col min="10760" max="10760" width="30.6640625" style="279" customWidth="1"/>
    <col min="10761" max="11008" width="9" style="279"/>
    <col min="11009" max="11009" width="1.21875" style="279" customWidth="1"/>
    <col min="11010" max="11010" width="24.33203125" style="279" customWidth="1"/>
    <col min="11011" max="11015" width="13.6640625" style="279" customWidth="1"/>
    <col min="11016" max="11016" width="30.6640625" style="279" customWidth="1"/>
    <col min="11017" max="11264" width="9" style="279"/>
    <col min="11265" max="11265" width="1.21875" style="279" customWidth="1"/>
    <col min="11266" max="11266" width="24.33203125" style="279" customWidth="1"/>
    <col min="11267" max="11271" width="13.6640625" style="279" customWidth="1"/>
    <col min="11272" max="11272" width="30.6640625" style="279" customWidth="1"/>
    <col min="11273" max="11520" width="9" style="279"/>
    <col min="11521" max="11521" width="1.21875" style="279" customWidth="1"/>
    <col min="11522" max="11522" width="24.33203125" style="279" customWidth="1"/>
    <col min="11523" max="11527" width="13.6640625" style="279" customWidth="1"/>
    <col min="11528" max="11528" width="30.6640625" style="279" customWidth="1"/>
    <col min="11529" max="11776" width="9" style="279"/>
    <col min="11777" max="11777" width="1.21875" style="279" customWidth="1"/>
    <col min="11778" max="11778" width="24.33203125" style="279" customWidth="1"/>
    <col min="11779" max="11783" width="13.6640625" style="279" customWidth="1"/>
    <col min="11784" max="11784" width="30.6640625" style="279" customWidth="1"/>
    <col min="11785" max="12032" width="9" style="279"/>
    <col min="12033" max="12033" width="1.21875" style="279" customWidth="1"/>
    <col min="12034" max="12034" width="24.33203125" style="279" customWidth="1"/>
    <col min="12035" max="12039" width="13.6640625" style="279" customWidth="1"/>
    <col min="12040" max="12040" width="30.6640625" style="279" customWidth="1"/>
    <col min="12041" max="12288" width="9" style="279"/>
    <col min="12289" max="12289" width="1.21875" style="279" customWidth="1"/>
    <col min="12290" max="12290" width="24.33203125" style="279" customWidth="1"/>
    <col min="12291" max="12295" width="13.6640625" style="279" customWidth="1"/>
    <col min="12296" max="12296" width="30.6640625" style="279" customWidth="1"/>
    <col min="12297" max="12544" width="9" style="279"/>
    <col min="12545" max="12545" width="1.21875" style="279" customWidth="1"/>
    <col min="12546" max="12546" width="24.33203125" style="279" customWidth="1"/>
    <col min="12547" max="12551" width="13.6640625" style="279" customWidth="1"/>
    <col min="12552" max="12552" width="30.6640625" style="279" customWidth="1"/>
    <col min="12553" max="12800" width="9" style="279"/>
    <col min="12801" max="12801" width="1.21875" style="279" customWidth="1"/>
    <col min="12802" max="12802" width="24.33203125" style="279" customWidth="1"/>
    <col min="12803" max="12807" width="13.6640625" style="279" customWidth="1"/>
    <col min="12808" max="12808" width="30.6640625" style="279" customWidth="1"/>
    <col min="12809" max="13056" width="9" style="279"/>
    <col min="13057" max="13057" width="1.21875" style="279" customWidth="1"/>
    <col min="13058" max="13058" width="24.33203125" style="279" customWidth="1"/>
    <col min="13059" max="13063" width="13.6640625" style="279" customWidth="1"/>
    <col min="13064" max="13064" width="30.6640625" style="279" customWidth="1"/>
    <col min="13065" max="13312" width="9" style="279"/>
    <col min="13313" max="13313" width="1.21875" style="279" customWidth="1"/>
    <col min="13314" max="13314" width="24.33203125" style="279" customWidth="1"/>
    <col min="13315" max="13319" width="13.6640625" style="279" customWidth="1"/>
    <col min="13320" max="13320" width="30.6640625" style="279" customWidth="1"/>
    <col min="13321" max="13568" width="9" style="279"/>
    <col min="13569" max="13569" width="1.21875" style="279" customWidth="1"/>
    <col min="13570" max="13570" width="24.33203125" style="279" customWidth="1"/>
    <col min="13571" max="13575" width="13.6640625" style="279" customWidth="1"/>
    <col min="13576" max="13576" width="30.6640625" style="279" customWidth="1"/>
    <col min="13577" max="13824" width="9" style="279"/>
    <col min="13825" max="13825" width="1.21875" style="279" customWidth="1"/>
    <col min="13826" max="13826" width="24.33203125" style="279" customWidth="1"/>
    <col min="13827" max="13831" width="13.6640625" style="279" customWidth="1"/>
    <col min="13832" max="13832" width="30.6640625" style="279" customWidth="1"/>
    <col min="13833" max="14080" width="9" style="279"/>
    <col min="14081" max="14081" width="1.21875" style="279" customWidth="1"/>
    <col min="14082" max="14082" width="24.33203125" style="279" customWidth="1"/>
    <col min="14083" max="14087" width="13.6640625" style="279" customWidth="1"/>
    <col min="14088" max="14088" width="30.6640625" style="279" customWidth="1"/>
    <col min="14089" max="14336" width="9" style="279"/>
    <col min="14337" max="14337" width="1.21875" style="279" customWidth="1"/>
    <col min="14338" max="14338" width="24.33203125" style="279" customWidth="1"/>
    <col min="14339" max="14343" width="13.6640625" style="279" customWidth="1"/>
    <col min="14344" max="14344" width="30.6640625" style="279" customWidth="1"/>
    <col min="14345" max="14592" width="9" style="279"/>
    <col min="14593" max="14593" width="1.21875" style="279" customWidth="1"/>
    <col min="14594" max="14594" width="24.33203125" style="279" customWidth="1"/>
    <col min="14595" max="14599" width="13.6640625" style="279" customWidth="1"/>
    <col min="14600" max="14600" width="30.6640625" style="279" customWidth="1"/>
    <col min="14601" max="14848" width="9" style="279"/>
    <col min="14849" max="14849" width="1.21875" style="279" customWidth="1"/>
    <col min="14850" max="14850" width="24.33203125" style="279" customWidth="1"/>
    <col min="14851" max="14855" width="13.6640625" style="279" customWidth="1"/>
    <col min="14856" max="14856" width="30.6640625" style="279" customWidth="1"/>
    <col min="14857" max="15104" width="9" style="279"/>
    <col min="15105" max="15105" width="1.21875" style="279" customWidth="1"/>
    <col min="15106" max="15106" width="24.33203125" style="279" customWidth="1"/>
    <col min="15107" max="15111" width="13.6640625" style="279" customWidth="1"/>
    <col min="15112" max="15112" width="30.6640625" style="279" customWidth="1"/>
    <col min="15113" max="15360" width="9" style="279"/>
    <col min="15361" max="15361" width="1.21875" style="279" customWidth="1"/>
    <col min="15362" max="15362" width="24.33203125" style="279" customWidth="1"/>
    <col min="15363" max="15367" width="13.6640625" style="279" customWidth="1"/>
    <col min="15368" max="15368" width="30.6640625" style="279" customWidth="1"/>
    <col min="15369" max="15616" width="9" style="279"/>
    <col min="15617" max="15617" width="1.21875" style="279" customWidth="1"/>
    <col min="15618" max="15618" width="24.33203125" style="279" customWidth="1"/>
    <col min="15619" max="15623" width="13.6640625" style="279" customWidth="1"/>
    <col min="15624" max="15624" width="30.6640625" style="279" customWidth="1"/>
    <col min="15625" max="15872" width="9" style="279"/>
    <col min="15873" max="15873" width="1.21875" style="279" customWidth="1"/>
    <col min="15874" max="15874" width="24.33203125" style="279" customWidth="1"/>
    <col min="15875" max="15879" width="13.6640625" style="279" customWidth="1"/>
    <col min="15880" max="15880" width="30.6640625" style="279" customWidth="1"/>
    <col min="15881" max="16128" width="9" style="279"/>
    <col min="16129" max="16129" width="1.21875" style="279" customWidth="1"/>
    <col min="16130" max="16130" width="24.33203125" style="279" customWidth="1"/>
    <col min="16131" max="16135" width="13.6640625" style="279" customWidth="1"/>
    <col min="16136" max="16136" width="30.6640625" style="279" customWidth="1"/>
    <col min="16137" max="16384" width="9" style="279"/>
  </cols>
  <sheetData>
    <row r="1" spans="2:8">
      <c r="B1" s="279"/>
      <c r="C1" s="279"/>
      <c r="D1" s="279"/>
      <c r="E1" s="279"/>
      <c r="F1" s="279"/>
      <c r="G1" s="279"/>
      <c r="H1" s="302" t="s">
        <v>729</v>
      </c>
    </row>
    <row r="2" spans="2:8" ht="20.100000000000001" customHeight="1">
      <c r="B2" s="280" t="s">
        <v>790</v>
      </c>
      <c r="C2" s="281"/>
      <c r="D2" s="281"/>
      <c r="E2" s="281"/>
      <c r="F2" s="281"/>
      <c r="G2" s="281"/>
      <c r="H2" s="281"/>
    </row>
    <row r="3" spans="2:8" ht="20.100000000000001" customHeight="1">
      <c r="B3" s="280"/>
      <c r="C3" s="280"/>
      <c r="D3" s="280"/>
      <c r="E3" s="280"/>
      <c r="F3" s="280"/>
      <c r="G3" s="280"/>
      <c r="H3" s="280"/>
    </row>
    <row r="4" spans="2:8" ht="20.100000000000001" customHeight="1">
      <c r="B4" s="448" t="s">
        <v>693</v>
      </c>
      <c r="C4" s="448" t="s">
        <v>694</v>
      </c>
      <c r="D4" s="448" t="s">
        <v>695</v>
      </c>
      <c r="E4" s="450" t="s">
        <v>696</v>
      </c>
      <c r="F4" s="451"/>
      <c r="G4" s="452"/>
      <c r="H4" s="448" t="s">
        <v>697</v>
      </c>
    </row>
    <row r="5" spans="2:8" ht="20.100000000000001" customHeight="1">
      <c r="B5" s="449"/>
      <c r="C5" s="449"/>
      <c r="D5" s="449"/>
      <c r="E5" s="282" t="s">
        <v>698</v>
      </c>
      <c r="F5" s="282" t="s">
        <v>699</v>
      </c>
      <c r="G5" s="282" t="s">
        <v>700</v>
      </c>
      <c r="H5" s="449"/>
    </row>
    <row r="6" spans="2:8" ht="20.100000000000001" customHeight="1">
      <c r="B6" s="283"/>
      <c r="C6" s="284" t="s">
        <v>701</v>
      </c>
      <c r="D6" s="284" t="s">
        <v>702</v>
      </c>
      <c r="E6" s="284" t="s">
        <v>703</v>
      </c>
      <c r="F6" s="284" t="s">
        <v>704</v>
      </c>
      <c r="G6" s="284" t="s">
        <v>10</v>
      </c>
      <c r="H6" s="285"/>
    </row>
    <row r="7" spans="2:8" ht="20.100000000000001" customHeight="1">
      <c r="B7" s="283"/>
      <c r="C7" s="284"/>
      <c r="D7" s="284"/>
      <c r="E7" s="284"/>
      <c r="F7" s="284"/>
      <c r="G7" s="284"/>
      <c r="H7" s="285"/>
    </row>
    <row r="8" spans="2:8" ht="30" customHeight="1">
      <c r="B8" s="286" t="s">
        <v>705</v>
      </c>
      <c r="C8" s="287">
        <f>SUM(C11,C15)</f>
        <v>0</v>
      </c>
      <c r="D8" s="287">
        <f>SUM(D11,D15)</f>
        <v>0</v>
      </c>
      <c r="E8" s="288"/>
      <c r="F8" s="288"/>
      <c r="G8" s="288"/>
      <c r="H8" s="286"/>
    </row>
    <row r="9" spans="2:8" ht="30" customHeight="1">
      <c r="B9" s="286" t="s">
        <v>776</v>
      </c>
      <c r="C9" s="287"/>
      <c r="D9" s="288"/>
      <c r="E9" s="288"/>
      <c r="F9" s="288"/>
      <c r="G9" s="288"/>
      <c r="H9" s="286"/>
    </row>
    <row r="10" spans="2:8" ht="30" customHeight="1">
      <c r="B10" s="286"/>
      <c r="C10" s="287"/>
      <c r="D10" s="287"/>
      <c r="E10" s="288"/>
      <c r="F10" s="288"/>
      <c r="G10" s="288"/>
      <c r="H10" s="286"/>
    </row>
    <row r="11" spans="2:8" ht="30" customHeight="1">
      <c r="B11" s="286" t="s">
        <v>706</v>
      </c>
      <c r="C11" s="393"/>
      <c r="D11" s="393">
        <f>SUM(D12:D14)</f>
        <v>0</v>
      </c>
      <c r="E11" s="288"/>
      <c r="F11" s="288"/>
      <c r="G11" s="288"/>
      <c r="H11" s="286"/>
    </row>
    <row r="12" spans="2:8" ht="30" customHeight="1">
      <c r="B12" s="286" t="s">
        <v>707</v>
      </c>
      <c r="C12" s="394"/>
      <c r="D12" s="393"/>
      <c r="E12" s="288"/>
      <c r="F12" s="288"/>
      <c r="G12" s="288"/>
      <c r="H12" s="286"/>
    </row>
    <row r="13" spans="2:8" ht="30" customHeight="1">
      <c r="B13" s="286" t="s">
        <v>708</v>
      </c>
      <c r="C13" s="394"/>
      <c r="D13" s="393"/>
      <c r="E13" s="288"/>
      <c r="F13" s="288"/>
      <c r="G13" s="288"/>
      <c r="H13" s="286"/>
    </row>
    <row r="14" spans="2:8" ht="30" customHeight="1">
      <c r="B14" s="286" t="s">
        <v>742</v>
      </c>
      <c r="C14" s="394"/>
      <c r="D14" s="393"/>
      <c r="E14" s="288"/>
      <c r="F14" s="288"/>
      <c r="G14" s="288"/>
      <c r="H14" s="286"/>
    </row>
    <row r="15" spans="2:8" ht="30" customHeight="1">
      <c r="B15" s="286" t="s">
        <v>709</v>
      </c>
      <c r="C15" s="393"/>
      <c r="D15" s="393">
        <f>SUM(D16:D18)</f>
        <v>0</v>
      </c>
      <c r="E15" s="288"/>
      <c r="F15" s="288"/>
      <c r="G15" s="288"/>
      <c r="H15" s="286"/>
    </row>
    <row r="16" spans="2:8" ht="30" customHeight="1">
      <c r="B16" s="286" t="s">
        <v>707</v>
      </c>
      <c r="C16" s="394"/>
      <c r="D16" s="393"/>
      <c r="E16" s="288"/>
      <c r="F16" s="288"/>
      <c r="G16" s="288"/>
      <c r="H16" s="286"/>
    </row>
    <row r="17" spans="1:10" ht="30" customHeight="1">
      <c r="B17" s="286" t="s">
        <v>708</v>
      </c>
      <c r="C17" s="394"/>
      <c r="D17" s="393"/>
      <c r="E17" s="288"/>
      <c r="F17" s="288"/>
      <c r="G17" s="288"/>
      <c r="H17" s="286"/>
    </row>
    <row r="18" spans="1:10" ht="30" customHeight="1">
      <c r="B18" s="286" t="s">
        <v>742</v>
      </c>
      <c r="C18" s="394"/>
      <c r="D18" s="393"/>
      <c r="E18" s="288"/>
      <c r="F18" s="288"/>
      <c r="G18" s="288"/>
      <c r="H18" s="286"/>
    </row>
    <row r="19" spans="1:10" ht="30" customHeight="1">
      <c r="B19" s="286"/>
      <c r="C19" s="287"/>
      <c r="D19" s="287"/>
      <c r="E19" s="287"/>
      <c r="F19" s="287"/>
      <c r="G19" s="287"/>
      <c r="H19" s="286"/>
    </row>
    <row r="20" spans="1:10" ht="30" customHeight="1">
      <c r="B20" s="286" t="s">
        <v>777</v>
      </c>
      <c r="C20" s="287"/>
      <c r="D20" s="287"/>
      <c r="E20" s="287"/>
      <c r="F20" s="287"/>
      <c r="G20" s="287"/>
      <c r="H20" s="286"/>
    </row>
    <row r="21" spans="1:10" s="367" customFormat="1" ht="30" customHeight="1">
      <c r="A21" s="279"/>
      <c r="B21" s="286" t="s">
        <v>710</v>
      </c>
      <c r="C21" s="289"/>
      <c r="D21" s="289"/>
      <c r="E21" s="289"/>
      <c r="F21" s="289"/>
      <c r="G21" s="289"/>
      <c r="H21" s="286"/>
      <c r="I21" s="279"/>
      <c r="J21" s="279"/>
    </row>
    <row r="22" spans="1:10" s="367" customFormat="1" ht="30" customHeight="1">
      <c r="A22" s="279"/>
      <c r="B22" s="286" t="s">
        <v>743</v>
      </c>
      <c r="C22" s="394"/>
      <c r="D22" s="394"/>
      <c r="E22" s="289">
        <v>436000</v>
      </c>
      <c r="F22" s="289"/>
      <c r="G22" s="289">
        <f>E22*F22</f>
        <v>0</v>
      </c>
      <c r="H22" s="286"/>
      <c r="I22" s="279"/>
      <c r="J22" s="279"/>
    </row>
    <row r="23" spans="1:10" s="367" customFormat="1" ht="30" customHeight="1">
      <c r="A23" s="279"/>
      <c r="B23" s="286" t="s">
        <v>744</v>
      </c>
      <c r="C23" s="394"/>
      <c r="D23" s="394"/>
      <c r="E23" s="289">
        <v>436000</v>
      </c>
      <c r="F23" s="289"/>
      <c r="G23" s="289">
        <f>E23*F23</f>
        <v>0</v>
      </c>
      <c r="H23" s="286"/>
      <c r="I23" s="279"/>
      <c r="J23" s="279"/>
    </row>
    <row r="24" spans="1:10" s="367" customFormat="1" ht="30" customHeight="1">
      <c r="A24" s="279"/>
      <c r="B24" s="286"/>
      <c r="C24" s="289"/>
      <c r="D24" s="289"/>
      <c r="E24" s="289"/>
      <c r="F24" s="289"/>
      <c r="G24" s="289"/>
      <c r="H24" s="286"/>
      <c r="I24" s="279"/>
      <c r="J24" s="279"/>
    </row>
    <row r="25" spans="1:10" s="367" customFormat="1" ht="30" customHeight="1">
      <c r="A25" s="279"/>
      <c r="B25" s="290" t="s">
        <v>711</v>
      </c>
      <c r="C25" s="289"/>
      <c r="D25" s="289"/>
      <c r="E25" s="289"/>
      <c r="F25" s="289"/>
      <c r="G25" s="289"/>
      <c r="H25" s="286"/>
      <c r="I25" s="279"/>
      <c r="J25" s="279"/>
    </row>
    <row r="26" spans="1:10" s="367" customFormat="1" ht="30" customHeight="1">
      <c r="A26" s="279"/>
      <c r="B26" s="290" t="s">
        <v>743</v>
      </c>
      <c r="C26" s="394"/>
      <c r="D26" s="394"/>
      <c r="E26" s="289">
        <v>211000</v>
      </c>
      <c r="F26" s="289"/>
      <c r="G26" s="289">
        <f>E26*F26</f>
        <v>0</v>
      </c>
      <c r="H26" s="286"/>
      <c r="I26" s="279"/>
      <c r="J26" s="279"/>
    </row>
    <row r="27" spans="1:10" s="367" customFormat="1" ht="30" customHeight="1">
      <c r="A27" s="279"/>
      <c r="B27" s="290" t="s">
        <v>744</v>
      </c>
      <c r="C27" s="394"/>
      <c r="D27" s="394"/>
      <c r="E27" s="289">
        <v>211000</v>
      </c>
      <c r="F27" s="289"/>
      <c r="G27" s="289">
        <f>E27*F27</f>
        <v>0</v>
      </c>
      <c r="H27" s="286"/>
      <c r="I27" s="279"/>
      <c r="J27" s="279"/>
    </row>
    <row r="28" spans="1:10" s="367" customFormat="1" ht="30" customHeight="1">
      <c r="A28" s="279"/>
      <c r="B28" s="286"/>
      <c r="C28" s="289"/>
      <c r="D28" s="289"/>
      <c r="E28" s="289"/>
      <c r="F28" s="289"/>
      <c r="G28" s="289"/>
      <c r="H28" s="286"/>
      <c r="I28" s="279"/>
      <c r="J28" s="279"/>
    </row>
    <row r="29" spans="1:10" s="367" customFormat="1" ht="30" customHeight="1">
      <c r="A29" s="279"/>
      <c r="B29" s="290" t="s">
        <v>745</v>
      </c>
      <c r="C29" s="289"/>
      <c r="D29" s="289"/>
      <c r="E29" s="289"/>
      <c r="F29" s="289"/>
      <c r="G29" s="289"/>
      <c r="H29" s="286"/>
      <c r="I29" s="279"/>
      <c r="J29" s="279"/>
    </row>
    <row r="30" spans="1:10" s="367" customFormat="1" ht="30" customHeight="1">
      <c r="A30" s="279"/>
      <c r="B30" s="286" t="s">
        <v>746</v>
      </c>
      <c r="C30" s="394"/>
      <c r="D30" s="394"/>
      <c r="E30" s="289">
        <v>16000</v>
      </c>
      <c r="F30" s="289"/>
      <c r="G30" s="289">
        <f>E30*F30</f>
        <v>0</v>
      </c>
      <c r="H30" s="286"/>
      <c r="I30" s="279"/>
      <c r="J30" s="279"/>
    </row>
    <row r="31" spans="1:10" s="367" customFormat="1" ht="30" customHeight="1">
      <c r="A31" s="279"/>
      <c r="B31" s="286"/>
      <c r="C31" s="289"/>
      <c r="D31" s="289"/>
      <c r="E31" s="289"/>
      <c r="F31" s="289"/>
      <c r="G31" s="289"/>
      <c r="H31" s="286"/>
      <c r="I31" s="279"/>
      <c r="J31" s="279"/>
    </row>
    <row r="32" spans="1:10" s="367" customFormat="1" ht="30" customHeight="1">
      <c r="A32" s="279"/>
      <c r="B32" s="286" t="s">
        <v>741</v>
      </c>
      <c r="C32" s="289"/>
      <c r="D32" s="289"/>
      <c r="E32" s="289"/>
      <c r="F32" s="289"/>
      <c r="G32" s="289"/>
      <c r="H32" s="286"/>
      <c r="I32" s="279"/>
      <c r="J32" s="279"/>
    </row>
    <row r="33" spans="1:10" s="367" customFormat="1" ht="30" customHeight="1">
      <c r="A33" s="279"/>
      <c r="B33" s="286" t="s">
        <v>743</v>
      </c>
      <c r="C33" s="394"/>
      <c r="D33" s="394"/>
      <c r="E33" s="289">
        <v>74000</v>
      </c>
      <c r="F33" s="289"/>
      <c r="G33" s="289">
        <f>E33*F33</f>
        <v>0</v>
      </c>
      <c r="H33" s="286"/>
      <c r="I33" s="279"/>
      <c r="J33" s="279"/>
    </row>
    <row r="34" spans="1:10" s="367" customFormat="1" ht="30" customHeight="1">
      <c r="A34" s="279"/>
      <c r="B34" s="286" t="s">
        <v>744</v>
      </c>
      <c r="C34" s="394"/>
      <c r="D34" s="394"/>
      <c r="E34" s="289">
        <v>74000</v>
      </c>
      <c r="F34" s="289"/>
      <c r="G34" s="289">
        <f>E34*F34</f>
        <v>0</v>
      </c>
      <c r="H34" s="286"/>
      <c r="I34" s="279"/>
      <c r="J34" s="279"/>
    </row>
    <row r="35" spans="1:10" ht="30" customHeight="1">
      <c r="B35" s="395"/>
      <c r="C35" s="396"/>
      <c r="D35" s="396"/>
      <c r="E35" s="396"/>
      <c r="F35" s="396"/>
      <c r="G35" s="396"/>
      <c r="H35" s="291"/>
    </row>
    <row r="36" spans="1:10" ht="30" customHeight="1">
      <c r="B36" s="286" t="s">
        <v>778</v>
      </c>
      <c r="C36" s="287"/>
      <c r="D36" s="287"/>
      <c r="E36" s="287"/>
      <c r="F36" s="287"/>
      <c r="G36" s="287"/>
      <c r="H36" s="286"/>
    </row>
    <row r="37" spans="1:10" ht="30" customHeight="1">
      <c r="B37" s="286" t="s">
        <v>710</v>
      </c>
      <c r="C37" s="289"/>
      <c r="D37" s="289"/>
      <c r="E37" s="289"/>
      <c r="F37" s="289"/>
      <c r="G37" s="289"/>
      <c r="H37" s="286"/>
    </row>
    <row r="38" spans="1:10" ht="30" customHeight="1">
      <c r="B38" s="286" t="s">
        <v>743</v>
      </c>
      <c r="C38" s="394"/>
      <c r="D38" s="394"/>
      <c r="E38" s="289">
        <v>301000</v>
      </c>
      <c r="F38" s="289"/>
      <c r="G38" s="289">
        <f>E38*F38</f>
        <v>0</v>
      </c>
      <c r="H38" s="286"/>
    </row>
    <row r="39" spans="1:10" ht="30" customHeight="1">
      <c r="B39" s="286" t="s">
        <v>744</v>
      </c>
      <c r="C39" s="394"/>
      <c r="D39" s="394"/>
      <c r="E39" s="289">
        <v>301000</v>
      </c>
      <c r="F39" s="289"/>
      <c r="G39" s="289">
        <f>E39*F39</f>
        <v>0</v>
      </c>
      <c r="H39" s="286"/>
    </row>
    <row r="40" spans="1:10" ht="30" customHeight="1">
      <c r="B40" s="286"/>
      <c r="C40" s="289"/>
      <c r="D40" s="289"/>
      <c r="E40" s="289"/>
      <c r="F40" s="289"/>
      <c r="G40" s="289"/>
      <c r="H40" s="286"/>
    </row>
    <row r="41" spans="1:10" ht="30" customHeight="1">
      <c r="B41" s="290" t="s">
        <v>711</v>
      </c>
      <c r="C41" s="289"/>
      <c r="D41" s="289"/>
      <c r="E41" s="289"/>
      <c r="F41" s="289"/>
      <c r="G41" s="289"/>
      <c r="H41" s="286"/>
    </row>
    <row r="42" spans="1:10" ht="30" customHeight="1">
      <c r="B42" s="290" t="s">
        <v>743</v>
      </c>
      <c r="C42" s="394"/>
      <c r="D42" s="394"/>
      <c r="E42" s="289">
        <v>211000</v>
      </c>
      <c r="F42" s="289"/>
      <c r="G42" s="289">
        <f>E42*F42</f>
        <v>0</v>
      </c>
      <c r="H42" s="286"/>
    </row>
    <row r="43" spans="1:10" ht="30" customHeight="1">
      <c r="B43" s="290" t="s">
        <v>744</v>
      </c>
      <c r="C43" s="394"/>
      <c r="D43" s="394"/>
      <c r="E43" s="289">
        <v>211000</v>
      </c>
      <c r="F43" s="289"/>
      <c r="G43" s="289">
        <f>E43*F43</f>
        <v>0</v>
      </c>
      <c r="H43" s="286"/>
    </row>
    <row r="44" spans="1:10" ht="30" customHeight="1">
      <c r="B44" s="286"/>
      <c r="C44" s="289"/>
      <c r="D44" s="289"/>
      <c r="E44" s="289"/>
      <c r="F44" s="289"/>
      <c r="G44" s="289"/>
      <c r="H44" s="286"/>
    </row>
    <row r="45" spans="1:10" ht="30" customHeight="1">
      <c r="B45" s="290" t="s">
        <v>745</v>
      </c>
      <c r="C45" s="289"/>
      <c r="D45" s="289"/>
      <c r="E45" s="289"/>
      <c r="F45" s="289"/>
      <c r="G45" s="289"/>
      <c r="H45" s="286"/>
    </row>
    <row r="46" spans="1:10" ht="30" customHeight="1">
      <c r="B46" s="286" t="s">
        <v>746</v>
      </c>
      <c r="C46" s="394"/>
      <c r="D46" s="394"/>
      <c r="E46" s="289">
        <v>16000</v>
      </c>
      <c r="F46" s="289"/>
      <c r="G46" s="289">
        <f>E46*F46</f>
        <v>0</v>
      </c>
      <c r="H46" s="286"/>
    </row>
    <row r="47" spans="1:10" ht="30" customHeight="1">
      <c r="B47" s="286"/>
      <c r="C47" s="289"/>
      <c r="D47" s="289"/>
      <c r="E47" s="289"/>
      <c r="F47" s="289"/>
      <c r="G47" s="289"/>
      <c r="H47" s="286"/>
    </row>
    <row r="48" spans="1:10" ht="30" customHeight="1">
      <c r="B48" s="286" t="s">
        <v>741</v>
      </c>
      <c r="C48" s="289"/>
      <c r="D48" s="289"/>
      <c r="E48" s="289"/>
      <c r="F48" s="289"/>
      <c r="G48" s="289"/>
      <c r="H48" s="286"/>
    </row>
    <row r="49" spans="2:8" ht="30" customHeight="1">
      <c r="B49" s="286" t="s">
        <v>743</v>
      </c>
      <c r="C49" s="394"/>
      <c r="D49" s="394"/>
      <c r="E49" s="289">
        <v>71000</v>
      </c>
      <c r="F49" s="289"/>
      <c r="G49" s="289">
        <f>E49*F49</f>
        <v>0</v>
      </c>
      <c r="H49" s="286"/>
    </row>
    <row r="50" spans="2:8" ht="30" customHeight="1">
      <c r="B50" s="286" t="s">
        <v>744</v>
      </c>
      <c r="C50" s="394"/>
      <c r="D50" s="394"/>
      <c r="E50" s="289">
        <v>71000</v>
      </c>
      <c r="F50" s="289"/>
      <c r="G50" s="289">
        <f>E50*F50</f>
        <v>0</v>
      </c>
      <c r="H50" s="286"/>
    </row>
    <row r="51" spans="2:8" ht="18" customHeight="1">
      <c r="B51" s="395"/>
      <c r="C51" s="396"/>
      <c r="D51" s="396"/>
      <c r="E51" s="396"/>
      <c r="F51" s="396"/>
      <c r="G51" s="396"/>
      <c r="H51" s="291"/>
    </row>
    <row r="52" spans="2:8" s="280" customFormat="1" ht="30" customHeight="1">
      <c r="B52" s="397" t="s">
        <v>712</v>
      </c>
      <c r="C52" s="292"/>
      <c r="D52" s="292"/>
      <c r="E52" s="292"/>
      <c r="F52" s="292"/>
      <c r="G52" s="292">
        <f>SUM(G22:G50)</f>
        <v>0</v>
      </c>
      <c r="H52" s="293"/>
    </row>
    <row r="53" spans="2:8" s="280" customFormat="1" ht="18" customHeight="1">
      <c r="B53" s="398"/>
      <c r="C53" s="294"/>
      <c r="D53" s="294"/>
      <c r="E53" s="294"/>
      <c r="F53" s="294"/>
      <c r="G53" s="294"/>
    </row>
    <row r="54" spans="2:8" ht="20.100000000000001" customHeight="1">
      <c r="B54" s="280" t="s">
        <v>848</v>
      </c>
      <c r="C54" s="281"/>
      <c r="D54" s="281"/>
      <c r="E54" s="281"/>
      <c r="F54" s="281"/>
      <c r="G54" s="281"/>
      <c r="H54" s="281"/>
    </row>
    <row r="55" spans="2:8" ht="20.100000000000001" customHeight="1">
      <c r="B55" s="280"/>
      <c r="C55" s="280"/>
      <c r="D55" s="280"/>
      <c r="E55" s="280"/>
      <c r="F55" s="280"/>
      <c r="G55" s="280"/>
      <c r="H55" s="280"/>
    </row>
    <row r="56" spans="2:8" ht="20.100000000000001" customHeight="1">
      <c r="B56" s="448" t="s">
        <v>693</v>
      </c>
      <c r="C56" s="448" t="s">
        <v>694</v>
      </c>
      <c r="D56" s="448" t="s">
        <v>695</v>
      </c>
      <c r="E56" s="450" t="s">
        <v>696</v>
      </c>
      <c r="F56" s="451"/>
      <c r="G56" s="452"/>
      <c r="H56" s="448" t="s">
        <v>697</v>
      </c>
    </row>
    <row r="57" spans="2:8" ht="20.100000000000001" customHeight="1">
      <c r="B57" s="449"/>
      <c r="C57" s="449"/>
      <c r="D57" s="449"/>
      <c r="E57" s="282" t="s">
        <v>698</v>
      </c>
      <c r="F57" s="282" t="s">
        <v>699</v>
      </c>
      <c r="G57" s="282" t="s">
        <v>700</v>
      </c>
      <c r="H57" s="449"/>
    </row>
    <row r="58" spans="2:8" ht="20.100000000000001" customHeight="1">
      <c r="B58" s="283"/>
      <c r="C58" s="284" t="s">
        <v>701</v>
      </c>
      <c r="D58" s="284" t="s">
        <v>702</v>
      </c>
      <c r="E58" s="284" t="s">
        <v>703</v>
      </c>
      <c r="F58" s="284" t="s">
        <v>704</v>
      </c>
      <c r="G58" s="284" t="s">
        <v>10</v>
      </c>
      <c r="H58" s="285"/>
    </row>
    <row r="59" spans="2:8" ht="20.100000000000001" customHeight="1">
      <c r="B59" s="283"/>
      <c r="C59" s="284"/>
      <c r="D59" s="284"/>
      <c r="E59" s="284"/>
      <c r="F59" s="284"/>
      <c r="G59" s="284"/>
      <c r="H59" s="285"/>
    </row>
    <row r="60" spans="2:8" ht="30" customHeight="1">
      <c r="B60" s="286" t="s">
        <v>705</v>
      </c>
      <c r="C60" s="287">
        <f>SUM(C63,C67)</f>
        <v>0</v>
      </c>
      <c r="D60" s="287">
        <f>SUM(D63,D67)</f>
        <v>0</v>
      </c>
      <c r="E60" s="288"/>
      <c r="F60" s="288"/>
      <c r="G60" s="288"/>
      <c r="H60" s="286"/>
    </row>
    <row r="61" spans="2:8" ht="30" customHeight="1">
      <c r="B61" s="286" t="s">
        <v>776</v>
      </c>
      <c r="C61" s="287"/>
      <c r="D61" s="288"/>
      <c r="E61" s="288"/>
      <c r="F61" s="288"/>
      <c r="G61" s="288"/>
      <c r="H61" s="286"/>
    </row>
    <row r="62" spans="2:8" ht="30" customHeight="1">
      <c r="B62" s="286"/>
      <c r="C62" s="287"/>
      <c r="D62" s="287"/>
      <c r="E62" s="288"/>
      <c r="F62" s="288"/>
      <c r="G62" s="288"/>
      <c r="H62" s="286"/>
    </row>
    <row r="63" spans="2:8" ht="30" customHeight="1">
      <c r="B63" s="286" t="s">
        <v>706</v>
      </c>
      <c r="C63" s="393"/>
      <c r="D63" s="393">
        <f>SUM(D64:D66)</f>
        <v>0</v>
      </c>
      <c r="E63" s="288"/>
      <c r="F63" s="288"/>
      <c r="G63" s="288"/>
      <c r="H63" s="286"/>
    </row>
    <row r="64" spans="2:8" ht="30" customHeight="1">
      <c r="B64" s="286" t="s">
        <v>707</v>
      </c>
      <c r="C64" s="394"/>
      <c r="D64" s="393"/>
      <c r="E64" s="288"/>
      <c r="F64" s="288"/>
      <c r="G64" s="288"/>
      <c r="H64" s="286"/>
    </row>
    <row r="65" spans="1:10" ht="30" customHeight="1">
      <c r="B65" s="286" t="s">
        <v>708</v>
      </c>
      <c r="C65" s="394"/>
      <c r="D65" s="393"/>
      <c r="E65" s="288"/>
      <c r="F65" s="288"/>
      <c r="G65" s="288"/>
      <c r="H65" s="286"/>
    </row>
    <row r="66" spans="1:10" ht="30" customHeight="1">
      <c r="B66" s="286" t="s">
        <v>742</v>
      </c>
      <c r="C66" s="394"/>
      <c r="D66" s="393"/>
      <c r="E66" s="288"/>
      <c r="F66" s="288"/>
      <c r="G66" s="288"/>
      <c r="H66" s="286"/>
    </row>
    <row r="67" spans="1:10" ht="30" customHeight="1">
      <c r="B67" s="286" t="s">
        <v>709</v>
      </c>
      <c r="C67" s="393"/>
      <c r="D67" s="393">
        <f>SUM(D68:D70)</f>
        <v>0</v>
      </c>
      <c r="E67" s="288"/>
      <c r="F67" s="288"/>
      <c r="G67" s="288"/>
      <c r="H67" s="286"/>
    </row>
    <row r="68" spans="1:10" ht="30" customHeight="1">
      <c r="B68" s="286" t="s">
        <v>707</v>
      </c>
      <c r="C68" s="394"/>
      <c r="D68" s="393"/>
      <c r="E68" s="288"/>
      <c r="F68" s="288"/>
      <c r="G68" s="288"/>
      <c r="H68" s="286"/>
    </row>
    <row r="69" spans="1:10" ht="30" customHeight="1">
      <c r="B69" s="286" t="s">
        <v>708</v>
      </c>
      <c r="C69" s="394"/>
      <c r="D69" s="393"/>
      <c r="E69" s="288"/>
      <c r="F69" s="288"/>
      <c r="G69" s="288"/>
      <c r="H69" s="286"/>
    </row>
    <row r="70" spans="1:10" ht="30" customHeight="1">
      <c r="B70" s="286" t="s">
        <v>742</v>
      </c>
      <c r="C70" s="394"/>
      <c r="D70" s="393"/>
      <c r="E70" s="288"/>
      <c r="F70" s="288"/>
      <c r="G70" s="288"/>
      <c r="H70" s="286"/>
    </row>
    <row r="71" spans="1:10" ht="30" customHeight="1">
      <c r="B71" s="286"/>
      <c r="C71" s="287"/>
      <c r="D71" s="287"/>
      <c r="E71" s="287"/>
      <c r="F71" s="287"/>
      <c r="G71" s="287"/>
      <c r="H71" s="286"/>
    </row>
    <row r="72" spans="1:10" ht="30" customHeight="1">
      <c r="B72" s="286" t="s">
        <v>777</v>
      </c>
      <c r="C72" s="287"/>
      <c r="D72" s="287"/>
      <c r="E72" s="287"/>
      <c r="F72" s="287"/>
      <c r="G72" s="287"/>
      <c r="H72" s="286"/>
    </row>
    <row r="73" spans="1:10" s="367" customFormat="1" ht="30" customHeight="1">
      <c r="A73" s="279"/>
      <c r="B73" s="286" t="s">
        <v>710</v>
      </c>
      <c r="C73" s="289"/>
      <c r="D73" s="289"/>
      <c r="E73" s="289"/>
      <c r="F73" s="289"/>
      <c r="G73" s="289"/>
      <c r="H73" s="286"/>
      <c r="I73" s="279"/>
      <c r="J73" s="279"/>
    </row>
    <row r="74" spans="1:10" s="367" customFormat="1" ht="30" customHeight="1">
      <c r="A74" s="279"/>
      <c r="B74" s="286" t="s">
        <v>743</v>
      </c>
      <c r="C74" s="394"/>
      <c r="D74" s="394"/>
      <c r="E74" s="289">
        <v>218000</v>
      </c>
      <c r="F74" s="289"/>
      <c r="G74" s="289">
        <f>E74*F74</f>
        <v>0</v>
      </c>
      <c r="H74" s="286"/>
      <c r="I74" s="279"/>
      <c r="J74" s="279"/>
    </row>
    <row r="75" spans="1:10" s="367" customFormat="1" ht="30" customHeight="1">
      <c r="A75" s="279"/>
      <c r="B75" s="286" t="s">
        <v>744</v>
      </c>
      <c r="C75" s="394"/>
      <c r="D75" s="394"/>
      <c r="E75" s="289">
        <v>218000</v>
      </c>
      <c r="F75" s="289"/>
      <c r="G75" s="289">
        <f>E75*F75</f>
        <v>0</v>
      </c>
      <c r="H75" s="286"/>
      <c r="I75" s="279"/>
      <c r="J75" s="279"/>
    </row>
    <row r="76" spans="1:10" s="367" customFormat="1" ht="30" customHeight="1">
      <c r="A76" s="279"/>
      <c r="B76" s="286"/>
      <c r="C76" s="289"/>
      <c r="D76" s="289"/>
      <c r="E76" s="289"/>
      <c r="F76" s="289"/>
      <c r="G76" s="289"/>
      <c r="H76" s="286"/>
      <c r="I76" s="279"/>
      <c r="J76" s="279"/>
    </row>
    <row r="77" spans="1:10" s="367" customFormat="1" ht="30" customHeight="1">
      <c r="A77" s="279"/>
      <c r="B77" s="290" t="s">
        <v>711</v>
      </c>
      <c r="C77" s="289"/>
      <c r="D77" s="289"/>
      <c r="E77" s="289"/>
      <c r="F77" s="289"/>
      <c r="G77" s="289"/>
      <c r="H77" s="286"/>
      <c r="I77" s="279"/>
      <c r="J77" s="279"/>
    </row>
    <row r="78" spans="1:10" s="367" customFormat="1" ht="30" customHeight="1">
      <c r="A78" s="279"/>
      <c r="B78" s="290" t="s">
        <v>743</v>
      </c>
      <c r="C78" s="394"/>
      <c r="D78" s="394"/>
      <c r="E78" s="289">
        <v>106000</v>
      </c>
      <c r="F78" s="289"/>
      <c r="G78" s="289">
        <f>E78*F78</f>
        <v>0</v>
      </c>
      <c r="H78" s="286"/>
      <c r="I78" s="279"/>
      <c r="J78" s="279"/>
    </row>
    <row r="79" spans="1:10" s="367" customFormat="1" ht="30" customHeight="1">
      <c r="A79" s="279"/>
      <c r="B79" s="290" t="s">
        <v>744</v>
      </c>
      <c r="C79" s="394"/>
      <c r="D79" s="394"/>
      <c r="E79" s="289">
        <v>106000</v>
      </c>
      <c r="F79" s="289"/>
      <c r="G79" s="289">
        <f>E79*F79</f>
        <v>0</v>
      </c>
      <c r="H79" s="286"/>
      <c r="I79" s="279"/>
      <c r="J79" s="279"/>
    </row>
    <row r="80" spans="1:10" s="367" customFormat="1" ht="30" customHeight="1">
      <c r="A80" s="279"/>
      <c r="B80" s="286"/>
      <c r="C80" s="289"/>
      <c r="D80" s="289"/>
      <c r="E80" s="289"/>
      <c r="F80" s="289"/>
      <c r="G80" s="289"/>
      <c r="H80" s="286"/>
      <c r="I80" s="279"/>
      <c r="J80" s="279"/>
    </row>
    <row r="81" spans="1:10" s="367" customFormat="1" ht="30" customHeight="1">
      <c r="A81" s="279"/>
      <c r="B81" s="290" t="s">
        <v>745</v>
      </c>
      <c r="C81" s="289"/>
      <c r="D81" s="289"/>
      <c r="E81" s="289"/>
      <c r="F81" s="289"/>
      <c r="G81" s="289"/>
      <c r="H81" s="286"/>
      <c r="I81" s="279"/>
      <c r="J81" s="279"/>
    </row>
    <row r="82" spans="1:10" s="367" customFormat="1" ht="30" customHeight="1">
      <c r="A82" s="279"/>
      <c r="B82" s="286" t="s">
        <v>746</v>
      </c>
      <c r="C82" s="394"/>
      <c r="D82" s="394"/>
      <c r="E82" s="289">
        <v>16000</v>
      </c>
      <c r="F82" s="289"/>
      <c r="G82" s="289">
        <f>E82*F82</f>
        <v>0</v>
      </c>
      <c r="H82" s="286"/>
      <c r="I82" s="279"/>
      <c r="J82" s="279"/>
    </row>
    <row r="83" spans="1:10" s="367" customFormat="1" ht="30" customHeight="1">
      <c r="A83" s="279"/>
      <c r="B83" s="286"/>
      <c r="C83" s="289"/>
      <c r="D83" s="289"/>
      <c r="E83" s="289"/>
      <c r="F83" s="289"/>
      <c r="G83" s="289"/>
      <c r="H83" s="286"/>
      <c r="I83" s="279"/>
      <c r="J83" s="279"/>
    </row>
    <row r="84" spans="1:10" s="367" customFormat="1" ht="30" customHeight="1">
      <c r="A84" s="279"/>
      <c r="B84" s="286" t="s">
        <v>741</v>
      </c>
      <c r="C84" s="289"/>
      <c r="D84" s="289"/>
      <c r="E84" s="289"/>
      <c r="F84" s="289"/>
      <c r="G84" s="289"/>
      <c r="H84" s="286"/>
      <c r="I84" s="279"/>
      <c r="J84" s="279"/>
    </row>
    <row r="85" spans="1:10" s="367" customFormat="1" ht="30" customHeight="1">
      <c r="A85" s="279"/>
      <c r="B85" s="286" t="s">
        <v>743</v>
      </c>
      <c r="C85" s="394"/>
      <c r="D85" s="394"/>
      <c r="E85" s="289">
        <v>37000</v>
      </c>
      <c r="F85" s="289"/>
      <c r="G85" s="289">
        <f>E85*F85</f>
        <v>0</v>
      </c>
      <c r="H85" s="286"/>
      <c r="I85" s="279"/>
      <c r="J85" s="279"/>
    </row>
    <row r="86" spans="1:10" s="367" customFormat="1" ht="30" customHeight="1">
      <c r="A86" s="279"/>
      <c r="B86" s="286" t="s">
        <v>744</v>
      </c>
      <c r="C86" s="394"/>
      <c r="D86" s="394"/>
      <c r="E86" s="289">
        <v>37000</v>
      </c>
      <c r="F86" s="289"/>
      <c r="G86" s="289">
        <f>E86*F86</f>
        <v>0</v>
      </c>
      <c r="H86" s="286"/>
      <c r="I86" s="279"/>
      <c r="J86" s="279"/>
    </row>
    <row r="87" spans="1:10" ht="30" customHeight="1">
      <c r="B87" s="395"/>
      <c r="C87" s="396"/>
      <c r="D87" s="396"/>
      <c r="E87" s="396"/>
      <c r="F87" s="396"/>
      <c r="G87" s="396"/>
      <c r="H87" s="291"/>
    </row>
    <row r="88" spans="1:10" ht="30" customHeight="1">
      <c r="B88" s="286" t="s">
        <v>778</v>
      </c>
      <c r="C88" s="287"/>
      <c r="D88" s="287"/>
      <c r="E88" s="287"/>
      <c r="F88" s="287"/>
      <c r="G88" s="287"/>
      <c r="H88" s="286"/>
    </row>
    <row r="89" spans="1:10" ht="30" customHeight="1">
      <c r="B89" s="286" t="s">
        <v>710</v>
      </c>
      <c r="C89" s="289"/>
      <c r="D89" s="289"/>
      <c r="E89" s="289"/>
      <c r="F89" s="289"/>
      <c r="G89" s="289"/>
      <c r="H89" s="286"/>
    </row>
    <row r="90" spans="1:10" ht="30" customHeight="1">
      <c r="B90" s="286" t="s">
        <v>743</v>
      </c>
      <c r="C90" s="394"/>
      <c r="D90" s="394"/>
      <c r="E90" s="289">
        <v>151000</v>
      </c>
      <c r="F90" s="289"/>
      <c r="G90" s="289">
        <f>E90*F90</f>
        <v>0</v>
      </c>
      <c r="H90" s="286"/>
    </row>
    <row r="91" spans="1:10" ht="30" customHeight="1">
      <c r="B91" s="286" t="s">
        <v>744</v>
      </c>
      <c r="C91" s="394"/>
      <c r="D91" s="394"/>
      <c r="E91" s="289">
        <v>151000</v>
      </c>
      <c r="F91" s="289"/>
      <c r="G91" s="289">
        <f>E91*F91</f>
        <v>0</v>
      </c>
      <c r="H91" s="286"/>
    </row>
    <row r="92" spans="1:10" ht="30" customHeight="1">
      <c r="B92" s="286"/>
      <c r="C92" s="289"/>
      <c r="D92" s="289"/>
      <c r="E92" s="289"/>
      <c r="F92" s="289"/>
      <c r="G92" s="289"/>
      <c r="H92" s="286"/>
    </row>
    <row r="93" spans="1:10" ht="30" customHeight="1">
      <c r="B93" s="290" t="s">
        <v>711</v>
      </c>
      <c r="C93" s="289"/>
      <c r="D93" s="289"/>
      <c r="E93" s="289"/>
      <c r="F93" s="289"/>
      <c r="G93" s="289"/>
      <c r="H93" s="286"/>
    </row>
    <row r="94" spans="1:10" ht="30" customHeight="1">
      <c r="B94" s="290" t="s">
        <v>743</v>
      </c>
      <c r="C94" s="394"/>
      <c r="D94" s="394"/>
      <c r="E94" s="289">
        <v>106000</v>
      </c>
      <c r="F94" s="289"/>
      <c r="G94" s="289">
        <f>E94*F94</f>
        <v>0</v>
      </c>
      <c r="H94" s="286"/>
    </row>
    <row r="95" spans="1:10" ht="30" customHeight="1">
      <c r="B95" s="290" t="s">
        <v>744</v>
      </c>
      <c r="C95" s="394"/>
      <c r="D95" s="394"/>
      <c r="E95" s="289">
        <v>106000</v>
      </c>
      <c r="F95" s="289"/>
      <c r="G95" s="289">
        <f>E95*F95</f>
        <v>0</v>
      </c>
      <c r="H95" s="286"/>
    </row>
    <row r="96" spans="1:10" ht="30" customHeight="1">
      <c r="B96" s="286"/>
      <c r="C96" s="289"/>
      <c r="D96" s="289"/>
      <c r="E96" s="289"/>
      <c r="F96" s="289"/>
      <c r="G96" s="289"/>
      <c r="H96" s="286"/>
    </row>
    <row r="97" spans="2:8" ht="30" customHeight="1">
      <c r="B97" s="290" t="s">
        <v>745</v>
      </c>
      <c r="C97" s="289"/>
      <c r="D97" s="289"/>
      <c r="E97" s="289"/>
      <c r="F97" s="289"/>
      <c r="G97" s="289"/>
      <c r="H97" s="286"/>
    </row>
    <row r="98" spans="2:8" ht="30" customHeight="1">
      <c r="B98" s="286" t="s">
        <v>746</v>
      </c>
      <c r="C98" s="394"/>
      <c r="D98" s="394"/>
      <c r="E98" s="289">
        <v>16000</v>
      </c>
      <c r="F98" s="289"/>
      <c r="G98" s="289">
        <f>E98*F98</f>
        <v>0</v>
      </c>
      <c r="H98" s="286"/>
    </row>
    <row r="99" spans="2:8" ht="30" customHeight="1">
      <c r="B99" s="286"/>
      <c r="C99" s="289"/>
      <c r="D99" s="289"/>
      <c r="E99" s="289"/>
      <c r="F99" s="289"/>
      <c r="G99" s="289"/>
      <c r="H99" s="286"/>
    </row>
    <row r="100" spans="2:8" ht="30" customHeight="1">
      <c r="B100" s="286" t="s">
        <v>741</v>
      </c>
      <c r="C100" s="289"/>
      <c r="D100" s="289"/>
      <c r="E100" s="289"/>
      <c r="F100" s="289"/>
      <c r="G100" s="289"/>
      <c r="H100" s="286"/>
    </row>
    <row r="101" spans="2:8" ht="30" customHeight="1">
      <c r="B101" s="286" t="s">
        <v>743</v>
      </c>
      <c r="C101" s="394"/>
      <c r="D101" s="394"/>
      <c r="E101" s="289">
        <v>36000</v>
      </c>
      <c r="F101" s="289"/>
      <c r="G101" s="289">
        <f>E101*F101</f>
        <v>0</v>
      </c>
      <c r="H101" s="286"/>
    </row>
    <row r="102" spans="2:8" ht="30" customHeight="1">
      <c r="B102" s="286" t="s">
        <v>744</v>
      </c>
      <c r="C102" s="394"/>
      <c r="D102" s="394"/>
      <c r="E102" s="289">
        <v>36000</v>
      </c>
      <c r="F102" s="289"/>
      <c r="G102" s="289">
        <f>E102*F102</f>
        <v>0</v>
      </c>
      <c r="H102" s="286"/>
    </row>
    <row r="103" spans="2:8" ht="18.75" customHeight="1">
      <c r="B103" s="395"/>
      <c r="C103" s="396"/>
      <c r="D103" s="396"/>
      <c r="E103" s="396"/>
      <c r="F103" s="396"/>
      <c r="G103" s="396"/>
      <c r="H103" s="291"/>
    </row>
    <row r="104" spans="2:8" s="280" customFormat="1" ht="30" customHeight="1">
      <c r="B104" s="397" t="s">
        <v>712</v>
      </c>
      <c r="C104" s="292"/>
      <c r="D104" s="292"/>
      <c r="E104" s="292"/>
      <c r="F104" s="292"/>
      <c r="G104" s="292">
        <f>SUM(G74:G102)</f>
        <v>0</v>
      </c>
      <c r="H104" s="293"/>
    </row>
    <row r="105" spans="2:8">
      <c r="B105" s="279"/>
      <c r="C105" s="279"/>
      <c r="D105" s="279"/>
      <c r="E105" s="279"/>
      <c r="F105" s="279"/>
      <c r="G105" s="279"/>
    </row>
    <row r="106" spans="2:8" ht="20.100000000000001" customHeight="1">
      <c r="B106" s="280" t="s">
        <v>842</v>
      </c>
      <c r="C106" s="281"/>
      <c r="D106" s="281"/>
      <c r="E106" s="281"/>
      <c r="F106" s="281"/>
      <c r="G106" s="281"/>
      <c r="H106" s="281"/>
    </row>
    <row r="107" spans="2:8" ht="20.100000000000001" customHeight="1">
      <c r="B107" s="280"/>
      <c r="C107" s="280"/>
      <c r="D107" s="280"/>
      <c r="E107" s="280"/>
      <c r="F107" s="280"/>
      <c r="G107" s="280"/>
      <c r="H107" s="280"/>
    </row>
    <row r="108" spans="2:8" ht="20.100000000000001" customHeight="1">
      <c r="B108" s="448" t="s">
        <v>693</v>
      </c>
      <c r="C108" s="448" t="s">
        <v>694</v>
      </c>
      <c r="D108" s="448" t="s">
        <v>695</v>
      </c>
      <c r="E108" s="450" t="s">
        <v>696</v>
      </c>
      <c r="F108" s="451"/>
      <c r="G108" s="452"/>
      <c r="H108" s="448" t="s">
        <v>697</v>
      </c>
    </row>
    <row r="109" spans="2:8" ht="20.100000000000001" customHeight="1">
      <c r="B109" s="449"/>
      <c r="C109" s="449"/>
      <c r="D109" s="449"/>
      <c r="E109" s="282" t="s">
        <v>698</v>
      </c>
      <c r="F109" s="282" t="s">
        <v>699</v>
      </c>
      <c r="G109" s="282" t="s">
        <v>700</v>
      </c>
      <c r="H109" s="449"/>
    </row>
    <row r="110" spans="2:8" ht="20.100000000000001" customHeight="1">
      <c r="B110" s="283"/>
      <c r="C110" s="284" t="s">
        <v>701</v>
      </c>
      <c r="D110" s="284" t="s">
        <v>702</v>
      </c>
      <c r="E110" s="284" t="s">
        <v>703</v>
      </c>
      <c r="F110" s="284" t="s">
        <v>704</v>
      </c>
      <c r="G110" s="284" t="s">
        <v>10</v>
      </c>
      <c r="H110" s="285"/>
    </row>
    <row r="111" spans="2:8" ht="20.100000000000001" customHeight="1">
      <c r="B111" s="283"/>
      <c r="C111" s="284"/>
      <c r="D111" s="284"/>
      <c r="E111" s="284"/>
      <c r="F111" s="284"/>
      <c r="G111" s="284"/>
      <c r="H111" s="285"/>
    </row>
    <row r="112" spans="2:8" ht="30" customHeight="1">
      <c r="B112" s="286" t="s">
        <v>839</v>
      </c>
      <c r="C112" s="287"/>
      <c r="D112" s="287"/>
      <c r="E112" s="287"/>
      <c r="F112" s="287"/>
      <c r="G112" s="287"/>
      <c r="H112" s="286"/>
    </row>
    <row r="113" spans="1:10" s="367" customFormat="1" ht="30" customHeight="1">
      <c r="A113" s="279"/>
      <c r="B113" s="286" t="s">
        <v>710</v>
      </c>
      <c r="C113" s="289"/>
      <c r="D113" s="289"/>
      <c r="E113" s="289"/>
      <c r="F113" s="289"/>
      <c r="G113" s="289"/>
      <c r="H113" s="286"/>
      <c r="I113" s="279"/>
      <c r="J113" s="279"/>
    </row>
    <row r="114" spans="1:10" s="367" customFormat="1" ht="30" customHeight="1">
      <c r="A114" s="279"/>
      <c r="B114" s="286" t="s">
        <v>841</v>
      </c>
      <c r="C114" s="394"/>
      <c r="D114" s="394"/>
      <c r="E114" s="289">
        <v>174000</v>
      </c>
      <c r="F114" s="289"/>
      <c r="G114" s="289">
        <f>E114*F114</f>
        <v>0</v>
      </c>
      <c r="H114" s="286"/>
      <c r="I114" s="279"/>
      <c r="J114" s="279"/>
    </row>
    <row r="115" spans="1:10" s="367" customFormat="1" ht="30" customHeight="1">
      <c r="A115" s="279"/>
      <c r="B115" s="286" t="s">
        <v>845</v>
      </c>
      <c r="C115" s="394"/>
      <c r="D115" s="394"/>
      <c r="E115" s="289">
        <v>174000</v>
      </c>
      <c r="F115" s="289"/>
      <c r="G115" s="289">
        <f>E115*F115</f>
        <v>0</v>
      </c>
      <c r="H115" s="286"/>
      <c r="I115" s="279"/>
      <c r="J115" s="279"/>
    </row>
    <row r="116" spans="1:10" s="367" customFormat="1" ht="30" customHeight="1">
      <c r="A116" s="279"/>
      <c r="B116" s="286"/>
      <c r="C116" s="289"/>
      <c r="D116" s="289"/>
      <c r="E116" s="289"/>
      <c r="F116" s="289"/>
      <c r="G116" s="289"/>
      <c r="H116" s="286"/>
      <c r="I116" s="279"/>
      <c r="J116" s="279"/>
    </row>
    <row r="117" spans="1:10" s="367" customFormat="1" ht="30" customHeight="1">
      <c r="A117" s="279"/>
      <c r="B117" s="290" t="s">
        <v>711</v>
      </c>
      <c r="C117" s="289"/>
      <c r="D117" s="289"/>
      <c r="E117" s="289"/>
      <c r="F117" s="289"/>
      <c r="G117" s="289"/>
      <c r="H117" s="286"/>
      <c r="I117" s="279"/>
      <c r="J117" s="279"/>
    </row>
    <row r="118" spans="1:10" s="367" customFormat="1" ht="30" customHeight="1">
      <c r="A118" s="279"/>
      <c r="B118" s="286" t="s">
        <v>841</v>
      </c>
      <c r="C118" s="394"/>
      <c r="D118" s="394"/>
      <c r="E118" s="289">
        <v>85000</v>
      </c>
      <c r="F118" s="289"/>
      <c r="G118" s="289">
        <f>E118*F118</f>
        <v>0</v>
      </c>
      <c r="H118" s="286"/>
      <c r="I118" s="279"/>
      <c r="J118" s="279"/>
    </row>
    <row r="119" spans="1:10" s="367" customFormat="1" ht="30" customHeight="1">
      <c r="A119" s="279"/>
      <c r="B119" s="286" t="s">
        <v>845</v>
      </c>
      <c r="C119" s="394"/>
      <c r="D119" s="394"/>
      <c r="E119" s="289">
        <v>85000</v>
      </c>
      <c r="F119" s="289"/>
      <c r="G119" s="289">
        <f>E119*F119</f>
        <v>0</v>
      </c>
      <c r="H119" s="286"/>
      <c r="I119" s="279"/>
      <c r="J119" s="279"/>
    </row>
    <row r="120" spans="1:10" s="367" customFormat="1" ht="30" customHeight="1">
      <c r="A120" s="279"/>
      <c r="B120" s="286"/>
      <c r="C120" s="289"/>
      <c r="D120" s="289"/>
      <c r="E120" s="289"/>
      <c r="F120" s="289"/>
      <c r="G120" s="289"/>
      <c r="H120" s="286"/>
      <c r="I120" s="279"/>
      <c r="J120" s="279"/>
    </row>
    <row r="121" spans="1:10" s="367" customFormat="1" ht="30" customHeight="1">
      <c r="A121" s="279"/>
      <c r="B121" s="286" t="s">
        <v>840</v>
      </c>
      <c r="C121" s="289"/>
      <c r="D121" s="289"/>
      <c r="E121" s="289"/>
      <c r="F121" s="289"/>
      <c r="G121" s="289"/>
      <c r="H121" s="286"/>
      <c r="I121" s="279"/>
      <c r="J121" s="279"/>
    </row>
    <row r="122" spans="1:10" s="367" customFormat="1" ht="30" customHeight="1">
      <c r="A122" s="279"/>
      <c r="B122" s="286" t="s">
        <v>841</v>
      </c>
      <c r="C122" s="394"/>
      <c r="D122" s="394"/>
      <c r="E122" s="289">
        <v>30000</v>
      </c>
      <c r="F122" s="289"/>
      <c r="G122" s="289">
        <f>E122*F122</f>
        <v>0</v>
      </c>
      <c r="H122" s="286"/>
      <c r="I122" s="279"/>
      <c r="J122" s="279"/>
    </row>
    <row r="123" spans="1:10" s="367" customFormat="1" ht="30" customHeight="1">
      <c r="A123" s="279"/>
      <c r="B123" s="286" t="s">
        <v>845</v>
      </c>
      <c r="C123" s="394"/>
      <c r="D123" s="394"/>
      <c r="E123" s="289">
        <v>30000</v>
      </c>
      <c r="F123" s="289"/>
      <c r="G123" s="289">
        <f>E123*F123</f>
        <v>0</v>
      </c>
      <c r="H123" s="286"/>
      <c r="I123" s="279"/>
      <c r="J123" s="279"/>
    </row>
    <row r="124" spans="1:10" ht="30" customHeight="1">
      <c r="B124" s="395"/>
      <c r="C124" s="396"/>
      <c r="D124" s="396"/>
      <c r="E124" s="396"/>
      <c r="F124" s="396"/>
      <c r="G124" s="396"/>
      <c r="H124" s="291"/>
    </row>
    <row r="125" spans="1:10" s="367" customFormat="1" ht="30" customHeight="1">
      <c r="A125" s="279"/>
      <c r="B125" s="286" t="s">
        <v>846</v>
      </c>
      <c r="C125" s="289"/>
      <c r="D125" s="289"/>
      <c r="E125" s="289"/>
      <c r="F125" s="289"/>
      <c r="G125" s="289"/>
      <c r="H125" s="286"/>
      <c r="I125" s="279"/>
      <c r="J125" s="279"/>
    </row>
    <row r="126" spans="1:10" s="367" customFormat="1" ht="30" customHeight="1">
      <c r="A126" s="279"/>
      <c r="B126" s="286" t="s">
        <v>841</v>
      </c>
      <c r="C126" s="394"/>
      <c r="D126" s="394"/>
      <c r="E126" s="289">
        <v>16000</v>
      </c>
      <c r="F126" s="289"/>
      <c r="G126" s="289">
        <f>E126*F126</f>
        <v>0</v>
      </c>
      <c r="H126" s="286"/>
      <c r="I126" s="279"/>
      <c r="J126" s="279"/>
    </row>
    <row r="127" spans="1:10" s="367" customFormat="1" ht="30" customHeight="1">
      <c r="A127" s="279"/>
      <c r="B127" s="286" t="s">
        <v>845</v>
      </c>
      <c r="C127" s="394"/>
      <c r="D127" s="394"/>
      <c r="E127" s="289">
        <v>16000</v>
      </c>
      <c r="F127" s="289"/>
      <c r="G127" s="289">
        <f>E127*F127</f>
        <v>0</v>
      </c>
      <c r="H127" s="286"/>
      <c r="I127" s="279"/>
      <c r="J127" s="279"/>
    </row>
    <row r="128" spans="1:10" ht="30" customHeight="1">
      <c r="B128" s="395"/>
      <c r="C128" s="396"/>
      <c r="D128" s="396"/>
      <c r="E128" s="396"/>
      <c r="F128" s="396"/>
      <c r="G128" s="396"/>
      <c r="H128" s="291"/>
    </row>
    <row r="129" spans="1:10" ht="30" customHeight="1">
      <c r="B129" s="286" t="s">
        <v>844</v>
      </c>
      <c r="C129" s="287"/>
      <c r="D129" s="287"/>
      <c r="E129" s="287"/>
      <c r="F129" s="287"/>
      <c r="G129" s="287"/>
      <c r="H129" s="286"/>
    </row>
    <row r="130" spans="1:10" ht="30" customHeight="1">
      <c r="B130" s="286" t="s">
        <v>710</v>
      </c>
      <c r="C130" s="289"/>
      <c r="D130" s="289"/>
      <c r="E130" s="289"/>
      <c r="F130" s="289"/>
      <c r="G130" s="289"/>
      <c r="H130" s="286"/>
    </row>
    <row r="131" spans="1:10" ht="30" customHeight="1">
      <c r="B131" s="286" t="s">
        <v>841</v>
      </c>
      <c r="C131" s="394"/>
      <c r="D131" s="394"/>
      <c r="E131" s="289">
        <v>121000</v>
      </c>
      <c r="F131" s="289"/>
      <c r="G131" s="289">
        <f>E131*F131</f>
        <v>0</v>
      </c>
      <c r="H131" s="286"/>
    </row>
    <row r="132" spans="1:10" ht="30" customHeight="1">
      <c r="B132" s="286" t="s">
        <v>845</v>
      </c>
      <c r="C132" s="394"/>
      <c r="D132" s="394"/>
      <c r="E132" s="289">
        <v>121000</v>
      </c>
      <c r="F132" s="289"/>
      <c r="G132" s="289">
        <f>E132*F132</f>
        <v>0</v>
      </c>
      <c r="H132" s="286"/>
    </row>
    <row r="133" spans="1:10" ht="30" customHeight="1">
      <c r="B133" s="286"/>
      <c r="C133" s="289"/>
      <c r="D133" s="289"/>
      <c r="E133" s="289"/>
      <c r="F133" s="289"/>
      <c r="G133" s="289"/>
      <c r="H133" s="286"/>
    </row>
    <row r="134" spans="1:10" ht="30" customHeight="1">
      <c r="B134" s="290" t="s">
        <v>711</v>
      </c>
      <c r="C134" s="289"/>
      <c r="D134" s="289"/>
      <c r="E134" s="289"/>
      <c r="F134" s="289"/>
      <c r="G134" s="289"/>
      <c r="H134" s="286"/>
    </row>
    <row r="135" spans="1:10" ht="30" customHeight="1">
      <c r="B135" s="286" t="s">
        <v>841</v>
      </c>
      <c r="C135" s="394"/>
      <c r="D135" s="394"/>
      <c r="E135" s="289">
        <v>85000</v>
      </c>
      <c r="F135" s="289"/>
      <c r="G135" s="289">
        <f>E135*F135</f>
        <v>0</v>
      </c>
      <c r="H135" s="286"/>
    </row>
    <row r="136" spans="1:10" ht="30" customHeight="1">
      <c r="B136" s="286" t="s">
        <v>845</v>
      </c>
      <c r="C136" s="394"/>
      <c r="D136" s="394"/>
      <c r="E136" s="289">
        <v>85000</v>
      </c>
      <c r="F136" s="289"/>
      <c r="G136" s="289">
        <f>E136*F136</f>
        <v>0</v>
      </c>
      <c r="H136" s="286"/>
    </row>
    <row r="137" spans="1:10" ht="30" customHeight="1">
      <c r="B137" s="286"/>
      <c r="C137" s="289"/>
      <c r="D137" s="289"/>
      <c r="E137" s="289"/>
      <c r="F137" s="289"/>
      <c r="G137" s="289"/>
      <c r="H137" s="286"/>
    </row>
    <row r="138" spans="1:10" ht="30" customHeight="1">
      <c r="B138" s="286" t="s">
        <v>840</v>
      </c>
      <c r="C138" s="289"/>
      <c r="D138" s="289"/>
      <c r="E138" s="289"/>
      <c r="F138" s="289"/>
      <c r="G138" s="289"/>
      <c r="H138" s="286"/>
    </row>
    <row r="139" spans="1:10" ht="30" customHeight="1">
      <c r="B139" s="286" t="s">
        <v>841</v>
      </c>
      <c r="C139" s="394"/>
      <c r="D139" s="394"/>
      <c r="E139" s="289">
        <v>29000</v>
      </c>
      <c r="F139" s="289"/>
      <c r="G139" s="289">
        <f>E139*F139</f>
        <v>0</v>
      </c>
      <c r="H139" s="286"/>
    </row>
    <row r="140" spans="1:10" ht="30" customHeight="1">
      <c r="B140" s="286" t="s">
        <v>845</v>
      </c>
      <c r="C140" s="394"/>
      <c r="D140" s="394"/>
      <c r="E140" s="289">
        <v>29000</v>
      </c>
      <c r="F140" s="289"/>
      <c r="G140" s="289">
        <f>E140*F140</f>
        <v>0</v>
      </c>
      <c r="H140" s="286"/>
    </row>
    <row r="141" spans="1:10" ht="18.75" customHeight="1">
      <c r="B141" s="395"/>
      <c r="C141" s="396"/>
      <c r="D141" s="396"/>
      <c r="E141" s="396"/>
      <c r="F141" s="396"/>
      <c r="G141" s="396"/>
      <c r="H141" s="291"/>
    </row>
    <row r="142" spans="1:10" s="367" customFormat="1" ht="30" customHeight="1">
      <c r="A142" s="279"/>
      <c r="B142" s="286" t="s">
        <v>846</v>
      </c>
      <c r="C142" s="289"/>
      <c r="D142" s="289"/>
      <c r="E142" s="289"/>
      <c r="F142" s="289"/>
      <c r="G142" s="289"/>
      <c r="H142" s="286"/>
      <c r="I142" s="279"/>
      <c r="J142" s="279"/>
    </row>
    <row r="143" spans="1:10" s="367" customFormat="1" ht="30" customHeight="1">
      <c r="A143" s="279"/>
      <c r="B143" s="286" t="s">
        <v>841</v>
      </c>
      <c r="C143" s="394"/>
      <c r="D143" s="394"/>
      <c r="E143" s="289">
        <v>16000</v>
      </c>
      <c r="F143" s="289"/>
      <c r="G143" s="289">
        <f>E143*F143</f>
        <v>0</v>
      </c>
      <c r="H143" s="286"/>
      <c r="I143" s="279"/>
      <c r="J143" s="279"/>
    </row>
    <row r="144" spans="1:10" s="367" customFormat="1" ht="30" customHeight="1">
      <c r="A144" s="279"/>
      <c r="B144" s="286" t="s">
        <v>845</v>
      </c>
      <c r="C144" s="394"/>
      <c r="D144" s="394"/>
      <c r="E144" s="289">
        <v>16000</v>
      </c>
      <c r="F144" s="289"/>
      <c r="G144" s="289">
        <f>E144*F144</f>
        <v>0</v>
      </c>
      <c r="H144" s="286"/>
      <c r="I144" s="279"/>
      <c r="J144" s="279"/>
    </row>
    <row r="145" spans="2:8" ht="30" customHeight="1">
      <c r="B145" s="395"/>
      <c r="C145" s="396"/>
      <c r="D145" s="396"/>
      <c r="E145" s="396"/>
      <c r="F145" s="396"/>
      <c r="G145" s="396"/>
      <c r="H145" s="291"/>
    </row>
    <row r="146" spans="2:8" s="280" customFormat="1" ht="30" customHeight="1">
      <c r="B146" s="397" t="s">
        <v>712</v>
      </c>
      <c r="C146" s="292"/>
      <c r="D146" s="292"/>
      <c r="E146" s="292"/>
      <c r="F146" s="292"/>
      <c r="G146" s="292">
        <f>SUM(G114:G144)</f>
        <v>0</v>
      </c>
      <c r="H146" s="29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5">
    <mergeCell ref="B56:B57"/>
    <mergeCell ref="C56:C57"/>
    <mergeCell ref="D56:D57"/>
    <mergeCell ref="E56:G56"/>
    <mergeCell ref="H56:H57"/>
    <mergeCell ref="B4:B5"/>
    <mergeCell ref="C4:C5"/>
    <mergeCell ref="D4:D5"/>
    <mergeCell ref="E4:G4"/>
    <mergeCell ref="H4:H5"/>
    <mergeCell ref="B108:B109"/>
    <mergeCell ref="C108:C109"/>
    <mergeCell ref="D108:D109"/>
    <mergeCell ref="E108:G108"/>
    <mergeCell ref="H108:H109"/>
  </mergeCells>
  <phoneticPr fontId="2"/>
  <printOptions horizontalCentered="1" gridLinesSet="0"/>
  <pageMargins left="0.98425196850393704" right="0.98425196850393704" top="0.98425196850393704" bottom="0.98425196850393704" header="0.31496062992125984" footer="0.31496062992125984"/>
  <pageSetup paperSize="9" scale="48" fitToHeight="0" orientation="portrait" r:id="rId2"/>
  <rowBreaks count="2" manualBreakCount="2">
    <brk id="53" max="7"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G44"/>
  <sheetViews>
    <sheetView view="pageBreakPreview" topLeftCell="A7" zoomScaleNormal="100" zoomScaleSheetLayoutView="100" workbookViewId="0">
      <selection activeCell="I16" sqref="I16"/>
    </sheetView>
  </sheetViews>
  <sheetFormatPr defaultRowHeight="14.4"/>
  <cols>
    <col min="1" max="1" width="1.21875" style="295" customWidth="1"/>
    <col min="2" max="2" width="25.6640625" style="295" customWidth="1"/>
    <col min="3" max="6" width="13.6640625" style="295" customWidth="1"/>
    <col min="7" max="7" width="30.6640625" style="295" customWidth="1"/>
    <col min="8" max="256" width="9" style="295"/>
    <col min="257" max="257" width="1.21875" style="295" customWidth="1"/>
    <col min="258" max="258" width="25.6640625" style="295" customWidth="1"/>
    <col min="259" max="262" width="13.6640625" style="295" customWidth="1"/>
    <col min="263" max="263" width="30.6640625" style="295" customWidth="1"/>
    <col min="264" max="512" width="9" style="295"/>
    <col min="513" max="513" width="1.21875" style="295" customWidth="1"/>
    <col min="514" max="514" width="25.6640625" style="295" customWidth="1"/>
    <col min="515" max="518" width="13.6640625" style="295" customWidth="1"/>
    <col min="519" max="519" width="30.6640625" style="295" customWidth="1"/>
    <col min="520" max="768" width="9" style="295"/>
    <col min="769" max="769" width="1.21875" style="295" customWidth="1"/>
    <col min="770" max="770" width="25.6640625" style="295" customWidth="1"/>
    <col min="771" max="774" width="13.6640625" style="295" customWidth="1"/>
    <col min="775" max="775" width="30.6640625" style="295" customWidth="1"/>
    <col min="776" max="1024" width="9" style="295"/>
    <col min="1025" max="1025" width="1.21875" style="295" customWidth="1"/>
    <col min="1026" max="1026" width="25.6640625" style="295" customWidth="1"/>
    <col min="1027" max="1030" width="13.6640625" style="295" customWidth="1"/>
    <col min="1031" max="1031" width="30.6640625" style="295" customWidth="1"/>
    <col min="1032" max="1280" width="9" style="295"/>
    <col min="1281" max="1281" width="1.21875" style="295" customWidth="1"/>
    <col min="1282" max="1282" width="25.6640625" style="295" customWidth="1"/>
    <col min="1283" max="1286" width="13.6640625" style="295" customWidth="1"/>
    <col min="1287" max="1287" width="30.6640625" style="295" customWidth="1"/>
    <col min="1288" max="1536" width="9" style="295"/>
    <col min="1537" max="1537" width="1.21875" style="295" customWidth="1"/>
    <col min="1538" max="1538" width="25.6640625" style="295" customWidth="1"/>
    <col min="1539" max="1542" width="13.6640625" style="295" customWidth="1"/>
    <col min="1543" max="1543" width="30.6640625" style="295" customWidth="1"/>
    <col min="1544" max="1792" width="9" style="295"/>
    <col min="1793" max="1793" width="1.21875" style="295" customWidth="1"/>
    <col min="1794" max="1794" width="25.6640625" style="295" customWidth="1"/>
    <col min="1795" max="1798" width="13.6640625" style="295" customWidth="1"/>
    <col min="1799" max="1799" width="30.6640625" style="295" customWidth="1"/>
    <col min="1800" max="2048" width="9" style="295"/>
    <col min="2049" max="2049" width="1.21875" style="295" customWidth="1"/>
    <col min="2050" max="2050" width="25.6640625" style="295" customWidth="1"/>
    <col min="2051" max="2054" width="13.6640625" style="295" customWidth="1"/>
    <col min="2055" max="2055" width="30.6640625" style="295" customWidth="1"/>
    <col min="2056" max="2304" width="9" style="295"/>
    <col min="2305" max="2305" width="1.21875" style="295" customWidth="1"/>
    <col min="2306" max="2306" width="25.6640625" style="295" customWidth="1"/>
    <col min="2307" max="2310" width="13.6640625" style="295" customWidth="1"/>
    <col min="2311" max="2311" width="30.6640625" style="295" customWidth="1"/>
    <col min="2312" max="2560" width="9" style="295"/>
    <col min="2561" max="2561" width="1.21875" style="295" customWidth="1"/>
    <col min="2562" max="2562" width="25.6640625" style="295" customWidth="1"/>
    <col min="2563" max="2566" width="13.6640625" style="295" customWidth="1"/>
    <col min="2567" max="2567" width="30.6640625" style="295" customWidth="1"/>
    <col min="2568" max="2816" width="9" style="295"/>
    <col min="2817" max="2817" width="1.21875" style="295" customWidth="1"/>
    <col min="2818" max="2818" width="25.6640625" style="295" customWidth="1"/>
    <col min="2819" max="2822" width="13.6640625" style="295" customWidth="1"/>
    <col min="2823" max="2823" width="30.6640625" style="295" customWidth="1"/>
    <col min="2824" max="3072" width="9" style="295"/>
    <col min="3073" max="3073" width="1.21875" style="295" customWidth="1"/>
    <col min="3074" max="3074" width="25.6640625" style="295" customWidth="1"/>
    <col min="3075" max="3078" width="13.6640625" style="295" customWidth="1"/>
    <col min="3079" max="3079" width="30.6640625" style="295" customWidth="1"/>
    <col min="3080" max="3328" width="9" style="295"/>
    <col min="3329" max="3329" width="1.21875" style="295" customWidth="1"/>
    <col min="3330" max="3330" width="25.6640625" style="295" customWidth="1"/>
    <col min="3331" max="3334" width="13.6640625" style="295" customWidth="1"/>
    <col min="3335" max="3335" width="30.6640625" style="295" customWidth="1"/>
    <col min="3336" max="3584" width="9" style="295"/>
    <col min="3585" max="3585" width="1.21875" style="295" customWidth="1"/>
    <col min="3586" max="3586" width="25.6640625" style="295" customWidth="1"/>
    <col min="3587" max="3590" width="13.6640625" style="295" customWidth="1"/>
    <col min="3591" max="3591" width="30.6640625" style="295" customWidth="1"/>
    <col min="3592" max="3840" width="9" style="295"/>
    <col min="3841" max="3841" width="1.21875" style="295" customWidth="1"/>
    <col min="3842" max="3842" width="25.6640625" style="295" customWidth="1"/>
    <col min="3843" max="3846" width="13.6640625" style="295" customWidth="1"/>
    <col min="3847" max="3847" width="30.6640625" style="295" customWidth="1"/>
    <col min="3848" max="4096" width="9" style="295"/>
    <col min="4097" max="4097" width="1.21875" style="295" customWidth="1"/>
    <col min="4098" max="4098" width="25.6640625" style="295" customWidth="1"/>
    <col min="4099" max="4102" width="13.6640625" style="295" customWidth="1"/>
    <col min="4103" max="4103" width="30.6640625" style="295" customWidth="1"/>
    <col min="4104" max="4352" width="9" style="295"/>
    <col min="4353" max="4353" width="1.21875" style="295" customWidth="1"/>
    <col min="4354" max="4354" width="25.6640625" style="295" customWidth="1"/>
    <col min="4355" max="4358" width="13.6640625" style="295" customWidth="1"/>
    <col min="4359" max="4359" width="30.6640625" style="295" customWidth="1"/>
    <col min="4360" max="4608" width="9" style="295"/>
    <col min="4609" max="4609" width="1.21875" style="295" customWidth="1"/>
    <col min="4610" max="4610" width="25.6640625" style="295" customWidth="1"/>
    <col min="4611" max="4614" width="13.6640625" style="295" customWidth="1"/>
    <col min="4615" max="4615" width="30.6640625" style="295" customWidth="1"/>
    <col min="4616" max="4864" width="9" style="295"/>
    <col min="4865" max="4865" width="1.21875" style="295" customWidth="1"/>
    <col min="4866" max="4866" width="25.6640625" style="295" customWidth="1"/>
    <col min="4867" max="4870" width="13.6640625" style="295" customWidth="1"/>
    <col min="4871" max="4871" width="30.6640625" style="295" customWidth="1"/>
    <col min="4872" max="5120" width="9" style="295"/>
    <col min="5121" max="5121" width="1.21875" style="295" customWidth="1"/>
    <col min="5122" max="5122" width="25.6640625" style="295" customWidth="1"/>
    <col min="5123" max="5126" width="13.6640625" style="295" customWidth="1"/>
    <col min="5127" max="5127" width="30.6640625" style="295" customWidth="1"/>
    <col min="5128" max="5376" width="9" style="295"/>
    <col min="5377" max="5377" width="1.21875" style="295" customWidth="1"/>
    <col min="5378" max="5378" width="25.6640625" style="295" customWidth="1"/>
    <col min="5379" max="5382" width="13.6640625" style="295" customWidth="1"/>
    <col min="5383" max="5383" width="30.6640625" style="295" customWidth="1"/>
    <col min="5384" max="5632" width="9" style="295"/>
    <col min="5633" max="5633" width="1.21875" style="295" customWidth="1"/>
    <col min="5634" max="5634" width="25.6640625" style="295" customWidth="1"/>
    <col min="5635" max="5638" width="13.6640625" style="295" customWidth="1"/>
    <col min="5639" max="5639" width="30.6640625" style="295" customWidth="1"/>
    <col min="5640" max="5888" width="9" style="295"/>
    <col min="5889" max="5889" width="1.21875" style="295" customWidth="1"/>
    <col min="5890" max="5890" width="25.6640625" style="295" customWidth="1"/>
    <col min="5891" max="5894" width="13.6640625" style="295" customWidth="1"/>
    <col min="5895" max="5895" width="30.6640625" style="295" customWidth="1"/>
    <col min="5896" max="6144" width="9" style="295"/>
    <col min="6145" max="6145" width="1.21875" style="295" customWidth="1"/>
    <col min="6146" max="6146" width="25.6640625" style="295" customWidth="1"/>
    <col min="6147" max="6150" width="13.6640625" style="295" customWidth="1"/>
    <col min="6151" max="6151" width="30.6640625" style="295" customWidth="1"/>
    <col min="6152" max="6400" width="9" style="295"/>
    <col min="6401" max="6401" width="1.21875" style="295" customWidth="1"/>
    <col min="6402" max="6402" width="25.6640625" style="295" customWidth="1"/>
    <col min="6403" max="6406" width="13.6640625" style="295" customWidth="1"/>
    <col min="6407" max="6407" width="30.6640625" style="295" customWidth="1"/>
    <col min="6408" max="6656" width="9" style="295"/>
    <col min="6657" max="6657" width="1.21875" style="295" customWidth="1"/>
    <col min="6658" max="6658" width="25.6640625" style="295" customWidth="1"/>
    <col min="6659" max="6662" width="13.6640625" style="295" customWidth="1"/>
    <col min="6663" max="6663" width="30.6640625" style="295" customWidth="1"/>
    <col min="6664" max="6912" width="9" style="295"/>
    <col min="6913" max="6913" width="1.21875" style="295" customWidth="1"/>
    <col min="6914" max="6914" width="25.6640625" style="295" customWidth="1"/>
    <col min="6915" max="6918" width="13.6640625" style="295" customWidth="1"/>
    <col min="6919" max="6919" width="30.6640625" style="295" customWidth="1"/>
    <col min="6920" max="7168" width="9" style="295"/>
    <col min="7169" max="7169" width="1.21875" style="295" customWidth="1"/>
    <col min="7170" max="7170" width="25.6640625" style="295" customWidth="1"/>
    <col min="7171" max="7174" width="13.6640625" style="295" customWidth="1"/>
    <col min="7175" max="7175" width="30.6640625" style="295" customWidth="1"/>
    <col min="7176" max="7424" width="9" style="295"/>
    <col min="7425" max="7425" width="1.21875" style="295" customWidth="1"/>
    <col min="7426" max="7426" width="25.6640625" style="295" customWidth="1"/>
    <col min="7427" max="7430" width="13.6640625" style="295" customWidth="1"/>
    <col min="7431" max="7431" width="30.6640625" style="295" customWidth="1"/>
    <col min="7432" max="7680" width="9" style="295"/>
    <col min="7681" max="7681" width="1.21875" style="295" customWidth="1"/>
    <col min="7682" max="7682" width="25.6640625" style="295" customWidth="1"/>
    <col min="7683" max="7686" width="13.6640625" style="295" customWidth="1"/>
    <col min="7687" max="7687" width="30.6640625" style="295" customWidth="1"/>
    <col min="7688" max="7936" width="9" style="295"/>
    <col min="7937" max="7937" width="1.21875" style="295" customWidth="1"/>
    <col min="7938" max="7938" width="25.6640625" style="295" customWidth="1"/>
    <col min="7939" max="7942" width="13.6640625" style="295" customWidth="1"/>
    <col min="7943" max="7943" width="30.6640625" style="295" customWidth="1"/>
    <col min="7944" max="8192" width="9" style="295"/>
    <col min="8193" max="8193" width="1.21875" style="295" customWidth="1"/>
    <col min="8194" max="8194" width="25.6640625" style="295" customWidth="1"/>
    <col min="8195" max="8198" width="13.6640625" style="295" customWidth="1"/>
    <col min="8199" max="8199" width="30.6640625" style="295" customWidth="1"/>
    <col min="8200" max="8448" width="9" style="295"/>
    <col min="8449" max="8449" width="1.21875" style="295" customWidth="1"/>
    <col min="8450" max="8450" width="25.6640625" style="295" customWidth="1"/>
    <col min="8451" max="8454" width="13.6640625" style="295" customWidth="1"/>
    <col min="8455" max="8455" width="30.6640625" style="295" customWidth="1"/>
    <col min="8456" max="8704" width="9" style="295"/>
    <col min="8705" max="8705" width="1.21875" style="295" customWidth="1"/>
    <col min="8706" max="8706" width="25.6640625" style="295" customWidth="1"/>
    <col min="8707" max="8710" width="13.6640625" style="295" customWidth="1"/>
    <col min="8711" max="8711" width="30.6640625" style="295" customWidth="1"/>
    <col min="8712" max="8960" width="9" style="295"/>
    <col min="8961" max="8961" width="1.21875" style="295" customWidth="1"/>
    <col min="8962" max="8962" width="25.6640625" style="295" customWidth="1"/>
    <col min="8963" max="8966" width="13.6640625" style="295" customWidth="1"/>
    <col min="8967" max="8967" width="30.6640625" style="295" customWidth="1"/>
    <col min="8968" max="9216" width="9" style="295"/>
    <col min="9217" max="9217" width="1.21875" style="295" customWidth="1"/>
    <col min="9218" max="9218" width="25.6640625" style="295" customWidth="1"/>
    <col min="9219" max="9222" width="13.6640625" style="295" customWidth="1"/>
    <col min="9223" max="9223" width="30.6640625" style="295" customWidth="1"/>
    <col min="9224" max="9472" width="9" style="295"/>
    <col min="9473" max="9473" width="1.21875" style="295" customWidth="1"/>
    <col min="9474" max="9474" width="25.6640625" style="295" customWidth="1"/>
    <col min="9475" max="9478" width="13.6640625" style="295" customWidth="1"/>
    <col min="9479" max="9479" width="30.6640625" style="295" customWidth="1"/>
    <col min="9480" max="9728" width="9" style="295"/>
    <col min="9729" max="9729" width="1.21875" style="295" customWidth="1"/>
    <col min="9730" max="9730" width="25.6640625" style="295" customWidth="1"/>
    <col min="9731" max="9734" width="13.6640625" style="295" customWidth="1"/>
    <col min="9735" max="9735" width="30.6640625" style="295" customWidth="1"/>
    <col min="9736" max="9984" width="9" style="295"/>
    <col min="9985" max="9985" width="1.21875" style="295" customWidth="1"/>
    <col min="9986" max="9986" width="25.6640625" style="295" customWidth="1"/>
    <col min="9987" max="9990" width="13.6640625" style="295" customWidth="1"/>
    <col min="9991" max="9991" width="30.6640625" style="295" customWidth="1"/>
    <col min="9992" max="10240" width="9" style="295"/>
    <col min="10241" max="10241" width="1.21875" style="295" customWidth="1"/>
    <col min="10242" max="10242" width="25.6640625" style="295" customWidth="1"/>
    <col min="10243" max="10246" width="13.6640625" style="295" customWidth="1"/>
    <col min="10247" max="10247" width="30.6640625" style="295" customWidth="1"/>
    <col min="10248" max="10496" width="9" style="295"/>
    <col min="10497" max="10497" width="1.21875" style="295" customWidth="1"/>
    <col min="10498" max="10498" width="25.6640625" style="295" customWidth="1"/>
    <col min="10499" max="10502" width="13.6640625" style="295" customWidth="1"/>
    <col min="10503" max="10503" width="30.6640625" style="295" customWidth="1"/>
    <col min="10504" max="10752" width="9" style="295"/>
    <col min="10753" max="10753" width="1.21875" style="295" customWidth="1"/>
    <col min="10754" max="10754" width="25.6640625" style="295" customWidth="1"/>
    <col min="10755" max="10758" width="13.6640625" style="295" customWidth="1"/>
    <col min="10759" max="10759" width="30.6640625" style="295" customWidth="1"/>
    <col min="10760" max="11008" width="9" style="295"/>
    <col min="11009" max="11009" width="1.21875" style="295" customWidth="1"/>
    <col min="11010" max="11010" width="25.6640625" style="295" customWidth="1"/>
    <col min="11011" max="11014" width="13.6640625" style="295" customWidth="1"/>
    <col min="11015" max="11015" width="30.6640625" style="295" customWidth="1"/>
    <col min="11016" max="11264" width="9" style="295"/>
    <col min="11265" max="11265" width="1.21875" style="295" customWidth="1"/>
    <col min="11266" max="11266" width="25.6640625" style="295" customWidth="1"/>
    <col min="11267" max="11270" width="13.6640625" style="295" customWidth="1"/>
    <col min="11271" max="11271" width="30.6640625" style="295" customWidth="1"/>
    <col min="11272" max="11520" width="9" style="295"/>
    <col min="11521" max="11521" width="1.21875" style="295" customWidth="1"/>
    <col min="11522" max="11522" width="25.6640625" style="295" customWidth="1"/>
    <col min="11523" max="11526" width="13.6640625" style="295" customWidth="1"/>
    <col min="11527" max="11527" width="30.6640625" style="295" customWidth="1"/>
    <col min="11528" max="11776" width="9" style="295"/>
    <col min="11777" max="11777" width="1.21875" style="295" customWidth="1"/>
    <col min="11778" max="11778" width="25.6640625" style="295" customWidth="1"/>
    <col min="11779" max="11782" width="13.6640625" style="295" customWidth="1"/>
    <col min="11783" max="11783" width="30.6640625" style="295" customWidth="1"/>
    <col min="11784" max="12032" width="9" style="295"/>
    <col min="12033" max="12033" width="1.21875" style="295" customWidth="1"/>
    <col min="12034" max="12034" width="25.6640625" style="295" customWidth="1"/>
    <col min="12035" max="12038" width="13.6640625" style="295" customWidth="1"/>
    <col min="12039" max="12039" width="30.6640625" style="295" customWidth="1"/>
    <col min="12040" max="12288" width="9" style="295"/>
    <col min="12289" max="12289" width="1.21875" style="295" customWidth="1"/>
    <col min="12290" max="12290" width="25.6640625" style="295" customWidth="1"/>
    <col min="12291" max="12294" width="13.6640625" style="295" customWidth="1"/>
    <col min="12295" max="12295" width="30.6640625" style="295" customWidth="1"/>
    <col min="12296" max="12544" width="9" style="295"/>
    <col min="12545" max="12545" width="1.21875" style="295" customWidth="1"/>
    <col min="12546" max="12546" width="25.6640625" style="295" customWidth="1"/>
    <col min="12547" max="12550" width="13.6640625" style="295" customWidth="1"/>
    <col min="12551" max="12551" width="30.6640625" style="295" customWidth="1"/>
    <col min="12552" max="12800" width="9" style="295"/>
    <col min="12801" max="12801" width="1.21875" style="295" customWidth="1"/>
    <col min="12802" max="12802" width="25.6640625" style="295" customWidth="1"/>
    <col min="12803" max="12806" width="13.6640625" style="295" customWidth="1"/>
    <col min="12807" max="12807" width="30.6640625" style="295" customWidth="1"/>
    <col min="12808" max="13056" width="9" style="295"/>
    <col min="13057" max="13057" width="1.21875" style="295" customWidth="1"/>
    <col min="13058" max="13058" width="25.6640625" style="295" customWidth="1"/>
    <col min="13059" max="13062" width="13.6640625" style="295" customWidth="1"/>
    <col min="13063" max="13063" width="30.6640625" style="295" customWidth="1"/>
    <col min="13064" max="13312" width="9" style="295"/>
    <col min="13313" max="13313" width="1.21875" style="295" customWidth="1"/>
    <col min="13314" max="13314" width="25.6640625" style="295" customWidth="1"/>
    <col min="13315" max="13318" width="13.6640625" style="295" customWidth="1"/>
    <col min="13319" max="13319" width="30.6640625" style="295" customWidth="1"/>
    <col min="13320" max="13568" width="9" style="295"/>
    <col min="13569" max="13569" width="1.21875" style="295" customWidth="1"/>
    <col min="13570" max="13570" width="25.6640625" style="295" customWidth="1"/>
    <col min="13571" max="13574" width="13.6640625" style="295" customWidth="1"/>
    <col min="13575" max="13575" width="30.6640625" style="295" customWidth="1"/>
    <col min="13576" max="13824" width="9" style="295"/>
    <col min="13825" max="13825" width="1.21875" style="295" customWidth="1"/>
    <col min="13826" max="13826" width="25.6640625" style="295" customWidth="1"/>
    <col min="13827" max="13830" width="13.6640625" style="295" customWidth="1"/>
    <col min="13831" max="13831" width="30.6640625" style="295" customWidth="1"/>
    <col min="13832" max="14080" width="9" style="295"/>
    <col min="14081" max="14081" width="1.21875" style="295" customWidth="1"/>
    <col min="14082" max="14082" width="25.6640625" style="295" customWidth="1"/>
    <col min="14083" max="14086" width="13.6640625" style="295" customWidth="1"/>
    <col min="14087" max="14087" width="30.6640625" style="295" customWidth="1"/>
    <col min="14088" max="14336" width="9" style="295"/>
    <col min="14337" max="14337" width="1.21875" style="295" customWidth="1"/>
    <col min="14338" max="14338" width="25.6640625" style="295" customWidth="1"/>
    <col min="14339" max="14342" width="13.6640625" style="295" customWidth="1"/>
    <col min="14343" max="14343" width="30.6640625" style="295" customWidth="1"/>
    <col min="14344" max="14592" width="9" style="295"/>
    <col min="14593" max="14593" width="1.21875" style="295" customWidth="1"/>
    <col min="14594" max="14594" width="25.6640625" style="295" customWidth="1"/>
    <col min="14595" max="14598" width="13.6640625" style="295" customWidth="1"/>
    <col min="14599" max="14599" width="30.6640625" style="295" customWidth="1"/>
    <col min="14600" max="14848" width="9" style="295"/>
    <col min="14849" max="14849" width="1.21875" style="295" customWidth="1"/>
    <col min="14850" max="14850" width="25.6640625" style="295" customWidth="1"/>
    <col min="14851" max="14854" width="13.6640625" style="295" customWidth="1"/>
    <col min="14855" max="14855" width="30.6640625" style="295" customWidth="1"/>
    <col min="14856" max="15104" width="9" style="295"/>
    <col min="15105" max="15105" width="1.21875" style="295" customWidth="1"/>
    <col min="15106" max="15106" width="25.6640625" style="295" customWidth="1"/>
    <col min="15107" max="15110" width="13.6640625" style="295" customWidth="1"/>
    <col min="15111" max="15111" width="30.6640625" style="295" customWidth="1"/>
    <col min="15112" max="15360" width="9" style="295"/>
    <col min="15361" max="15361" width="1.21875" style="295" customWidth="1"/>
    <col min="15362" max="15362" width="25.6640625" style="295" customWidth="1"/>
    <col min="15363" max="15366" width="13.6640625" style="295" customWidth="1"/>
    <col min="15367" max="15367" width="30.6640625" style="295" customWidth="1"/>
    <col min="15368" max="15616" width="9" style="295"/>
    <col min="15617" max="15617" width="1.21875" style="295" customWidth="1"/>
    <col min="15618" max="15618" width="25.6640625" style="295" customWidth="1"/>
    <col min="15619" max="15622" width="13.6640625" style="295" customWidth="1"/>
    <col min="15623" max="15623" width="30.6640625" style="295" customWidth="1"/>
    <col min="15624" max="15872" width="9" style="295"/>
    <col min="15873" max="15873" width="1.21875" style="295" customWidth="1"/>
    <col min="15874" max="15874" width="25.6640625" style="295" customWidth="1"/>
    <col min="15875" max="15878" width="13.6640625" style="295" customWidth="1"/>
    <col min="15879" max="15879" width="30.6640625" style="295" customWidth="1"/>
    <col min="15880" max="16128" width="9" style="295"/>
    <col min="16129" max="16129" width="1.21875" style="295" customWidth="1"/>
    <col min="16130" max="16130" width="25.6640625" style="295" customWidth="1"/>
    <col min="16131" max="16134" width="13.6640625" style="295" customWidth="1"/>
    <col min="16135" max="16135" width="30.6640625" style="295" customWidth="1"/>
    <col min="16136" max="16384" width="9" style="295"/>
  </cols>
  <sheetData>
    <row r="1" spans="2:7" ht="17.25" customHeight="1">
      <c r="B1" s="280"/>
      <c r="C1" s="280"/>
      <c r="D1" s="280"/>
      <c r="E1" s="280"/>
      <c r="F1" s="280"/>
      <c r="G1" s="303" t="s">
        <v>730</v>
      </c>
    </row>
    <row r="2" spans="2:7" ht="20.100000000000001" customHeight="1">
      <c r="B2" s="372" t="s">
        <v>784</v>
      </c>
      <c r="C2" s="281"/>
      <c r="D2" s="281"/>
      <c r="E2" s="281"/>
      <c r="F2" s="281"/>
      <c r="G2" s="281"/>
    </row>
    <row r="3" spans="2:7" ht="17.25" customHeight="1">
      <c r="B3" s="280"/>
      <c r="C3" s="280"/>
      <c r="D3" s="280"/>
      <c r="E3" s="280"/>
      <c r="F3" s="280"/>
      <c r="G3" s="280"/>
    </row>
    <row r="4" spans="2:7" ht="18" customHeight="1">
      <c r="B4" s="448" t="s">
        <v>713</v>
      </c>
      <c r="C4" s="448" t="s">
        <v>714</v>
      </c>
      <c r="D4" s="448" t="s">
        <v>694</v>
      </c>
      <c r="E4" s="448" t="s">
        <v>715</v>
      </c>
      <c r="F4" s="448" t="s">
        <v>696</v>
      </c>
      <c r="G4" s="448" t="s">
        <v>697</v>
      </c>
    </row>
    <row r="5" spans="2:7" ht="18" customHeight="1">
      <c r="B5" s="449"/>
      <c r="C5" s="449"/>
      <c r="D5" s="449"/>
      <c r="E5" s="449"/>
      <c r="F5" s="449"/>
      <c r="G5" s="449"/>
    </row>
    <row r="6" spans="2:7" ht="18" customHeight="1">
      <c r="B6" s="283"/>
      <c r="C6" s="284"/>
      <c r="D6" s="284" t="s">
        <v>716</v>
      </c>
      <c r="E6" s="284" t="s">
        <v>717</v>
      </c>
      <c r="F6" s="284" t="s">
        <v>10</v>
      </c>
      <c r="G6" s="285"/>
    </row>
    <row r="7" spans="2:7" ht="9.9" customHeight="1">
      <c r="B7" s="283"/>
      <c r="C7" s="285"/>
      <c r="D7" s="285"/>
      <c r="E7" s="285"/>
      <c r="F7" s="285"/>
      <c r="G7" s="296"/>
    </row>
    <row r="8" spans="2:7" ht="30" customHeight="1">
      <c r="B8" s="286" t="s">
        <v>718</v>
      </c>
      <c r="C8" s="286"/>
      <c r="D8" s="289">
        <f>SUM(D9:D11)</f>
        <v>0</v>
      </c>
      <c r="E8" s="289">
        <f>SUM(E9:E11)</f>
        <v>0</v>
      </c>
      <c r="F8" s="289">
        <f>SUM(F9:F11)</f>
        <v>0</v>
      </c>
      <c r="G8" s="286"/>
    </row>
    <row r="9" spans="2:7" ht="30" customHeight="1">
      <c r="B9" s="286"/>
      <c r="C9" s="286" t="s">
        <v>719</v>
      </c>
      <c r="D9" s="289"/>
      <c r="E9" s="289"/>
      <c r="F9" s="289"/>
      <c r="G9" s="286"/>
    </row>
    <row r="10" spans="2:7" ht="30" customHeight="1">
      <c r="B10" s="286"/>
      <c r="C10" s="286" t="s">
        <v>705</v>
      </c>
      <c r="D10" s="289"/>
      <c r="E10" s="289"/>
      <c r="F10" s="289"/>
      <c r="G10" s="286"/>
    </row>
    <row r="11" spans="2:7" ht="30" customHeight="1">
      <c r="B11" s="286"/>
      <c r="C11" s="286" t="s">
        <v>720</v>
      </c>
      <c r="D11" s="289"/>
      <c r="E11" s="289"/>
      <c r="F11" s="289"/>
      <c r="G11" s="286"/>
    </row>
    <row r="12" spans="2:7" ht="9.9" customHeight="1">
      <c r="B12" s="286"/>
      <c r="C12" s="286"/>
      <c r="D12" s="289"/>
      <c r="E12" s="289"/>
      <c r="F12" s="289"/>
      <c r="G12" s="286"/>
    </row>
    <row r="13" spans="2:7" ht="30" customHeight="1">
      <c r="B13" s="286" t="s">
        <v>721</v>
      </c>
      <c r="C13" s="286"/>
      <c r="D13" s="289">
        <f>SUM(D14:D16)</f>
        <v>0</v>
      </c>
      <c r="E13" s="289">
        <f>SUM(E14:E16)</f>
        <v>0</v>
      </c>
      <c r="F13" s="289">
        <f>SUM(F14:F16)</f>
        <v>0</v>
      </c>
      <c r="G13" s="286"/>
    </row>
    <row r="14" spans="2:7" ht="30" customHeight="1">
      <c r="B14" s="286"/>
      <c r="C14" s="286" t="s">
        <v>719</v>
      </c>
      <c r="D14" s="289"/>
      <c r="E14" s="289"/>
      <c r="F14" s="289"/>
      <c r="G14" s="286"/>
    </row>
    <row r="15" spans="2:7" ht="30" customHeight="1">
      <c r="B15" s="286"/>
      <c r="C15" s="286" t="s">
        <v>705</v>
      </c>
      <c r="D15" s="289"/>
      <c r="E15" s="289"/>
      <c r="F15" s="289"/>
      <c r="G15" s="286"/>
    </row>
    <row r="16" spans="2:7" ht="30" customHeight="1">
      <c r="B16" s="286"/>
      <c r="C16" s="286" t="s">
        <v>720</v>
      </c>
      <c r="D16" s="289"/>
      <c r="E16" s="289"/>
      <c r="F16" s="289"/>
      <c r="G16" s="286"/>
    </row>
    <row r="17" spans="2:7" ht="9.9" customHeight="1">
      <c r="B17" s="286"/>
      <c r="C17" s="286"/>
      <c r="D17" s="289"/>
      <c r="E17" s="289"/>
      <c r="F17" s="289"/>
      <c r="G17" s="286"/>
    </row>
    <row r="18" spans="2:7" ht="30" customHeight="1">
      <c r="B18" s="286" t="s">
        <v>722</v>
      </c>
      <c r="C18" s="286"/>
      <c r="D18" s="289">
        <f>SUM(D19:D21)</f>
        <v>0</v>
      </c>
      <c r="E18" s="289">
        <f>SUM(E19:E21)</f>
        <v>0</v>
      </c>
      <c r="F18" s="289">
        <f>SUM(F19:F21)</f>
        <v>0</v>
      </c>
      <c r="G18" s="286"/>
    </row>
    <row r="19" spans="2:7" ht="30" customHeight="1">
      <c r="B19" s="286"/>
      <c r="C19" s="286" t="s">
        <v>719</v>
      </c>
      <c r="D19" s="289"/>
      <c r="E19" s="289"/>
      <c r="F19" s="289"/>
      <c r="G19" s="286"/>
    </row>
    <row r="20" spans="2:7" ht="30" customHeight="1">
      <c r="B20" s="286"/>
      <c r="C20" s="286" t="s">
        <v>705</v>
      </c>
      <c r="D20" s="289"/>
      <c r="E20" s="289"/>
      <c r="F20" s="289"/>
      <c r="G20" s="286"/>
    </row>
    <row r="21" spans="2:7" ht="30" customHeight="1">
      <c r="B21" s="282"/>
      <c r="C21" s="286" t="s">
        <v>720</v>
      </c>
      <c r="D21" s="289"/>
      <c r="E21" s="289"/>
      <c r="F21" s="289"/>
      <c r="G21" s="286"/>
    </row>
    <row r="22" spans="2:7" ht="9.9" customHeight="1">
      <c r="B22" s="282"/>
      <c r="C22" s="286"/>
      <c r="D22" s="289"/>
      <c r="E22" s="289"/>
      <c r="F22" s="289"/>
      <c r="G22" s="286"/>
    </row>
    <row r="23" spans="2:7" ht="30" customHeight="1">
      <c r="B23" s="290" t="s">
        <v>723</v>
      </c>
      <c r="C23" s="286"/>
      <c r="D23" s="289">
        <f>SUM(D24:D26)</f>
        <v>0</v>
      </c>
      <c r="E23" s="289">
        <f>SUM(E24:E26)</f>
        <v>0</v>
      </c>
      <c r="F23" s="289">
        <f>SUM(F24:F26)</f>
        <v>0</v>
      </c>
      <c r="G23" s="286"/>
    </row>
    <row r="24" spans="2:7" ht="30" customHeight="1">
      <c r="B24" s="290"/>
      <c r="C24" s="286" t="s">
        <v>719</v>
      </c>
      <c r="D24" s="289"/>
      <c r="E24" s="289"/>
      <c r="F24" s="289"/>
      <c r="G24" s="286"/>
    </row>
    <row r="25" spans="2:7" ht="30" customHeight="1">
      <c r="B25" s="290"/>
      <c r="C25" s="286" t="s">
        <v>705</v>
      </c>
      <c r="D25" s="289"/>
      <c r="E25" s="289"/>
      <c r="F25" s="289"/>
      <c r="G25" s="286"/>
    </row>
    <row r="26" spans="2:7" ht="30" customHeight="1">
      <c r="B26" s="286"/>
      <c r="C26" s="286" t="s">
        <v>720</v>
      </c>
      <c r="D26" s="289"/>
      <c r="E26" s="289"/>
      <c r="F26" s="289"/>
      <c r="G26" s="286"/>
    </row>
    <row r="27" spans="2:7" ht="9.9" customHeight="1">
      <c r="B27" s="286"/>
      <c r="C27" s="286"/>
      <c r="D27" s="289"/>
      <c r="E27" s="289"/>
      <c r="F27" s="289"/>
      <c r="G27" s="286"/>
    </row>
    <row r="28" spans="2:7" ht="30" customHeight="1">
      <c r="B28" s="290" t="s">
        <v>724</v>
      </c>
      <c r="C28" s="286"/>
      <c r="D28" s="289">
        <f>SUM(D29:D31)</f>
        <v>0</v>
      </c>
      <c r="E28" s="289">
        <f>SUM(E29:E31)</f>
        <v>0</v>
      </c>
      <c r="F28" s="289">
        <f>SUM(F29:F31)</f>
        <v>0</v>
      </c>
      <c r="G28" s="286"/>
    </row>
    <row r="29" spans="2:7" ht="30" customHeight="1">
      <c r="B29" s="290"/>
      <c r="C29" s="286" t="s">
        <v>719</v>
      </c>
      <c r="D29" s="289"/>
      <c r="E29" s="289"/>
      <c r="F29" s="289"/>
      <c r="G29" s="286"/>
    </row>
    <row r="30" spans="2:7" ht="30" customHeight="1">
      <c r="B30" s="290"/>
      <c r="C30" s="286" t="s">
        <v>705</v>
      </c>
      <c r="D30" s="289"/>
      <c r="E30" s="289"/>
      <c r="F30" s="289"/>
      <c r="G30" s="286"/>
    </row>
    <row r="31" spans="2:7" ht="30" customHeight="1">
      <c r="B31" s="286"/>
      <c r="C31" s="286" t="s">
        <v>720</v>
      </c>
      <c r="D31" s="289"/>
      <c r="E31" s="289"/>
      <c r="F31" s="289"/>
      <c r="G31" s="286"/>
    </row>
    <row r="32" spans="2:7" ht="9.9" customHeight="1">
      <c r="B32" s="286"/>
      <c r="C32" s="286"/>
      <c r="D32" s="289"/>
      <c r="E32" s="289"/>
      <c r="F32" s="289"/>
      <c r="G32" s="286"/>
    </row>
    <row r="33" spans="2:7" ht="30" customHeight="1">
      <c r="B33" s="290" t="s">
        <v>725</v>
      </c>
      <c r="C33" s="286"/>
      <c r="D33" s="289">
        <f>SUM(D34:D36)</f>
        <v>0</v>
      </c>
      <c r="E33" s="289">
        <f>SUM(E34:E36)</f>
        <v>0</v>
      </c>
      <c r="F33" s="289">
        <f>SUM(F34:F36)</f>
        <v>0</v>
      </c>
      <c r="G33" s="286"/>
    </row>
    <row r="34" spans="2:7" ht="30" customHeight="1">
      <c r="B34" s="290"/>
      <c r="C34" s="286" t="s">
        <v>719</v>
      </c>
      <c r="D34" s="289"/>
      <c r="E34" s="289"/>
      <c r="F34" s="289"/>
      <c r="G34" s="286"/>
    </row>
    <row r="35" spans="2:7" ht="30" customHeight="1">
      <c r="B35" s="290"/>
      <c r="C35" s="286" t="s">
        <v>705</v>
      </c>
      <c r="D35" s="289"/>
      <c r="E35" s="289"/>
      <c r="F35" s="289"/>
      <c r="G35" s="286"/>
    </row>
    <row r="36" spans="2:7" ht="30" customHeight="1">
      <c r="B36" s="286"/>
      <c r="C36" s="286" t="s">
        <v>720</v>
      </c>
      <c r="D36" s="289"/>
      <c r="E36" s="289"/>
      <c r="F36" s="289"/>
      <c r="G36" s="286"/>
    </row>
    <row r="37" spans="2:7" ht="9.9" customHeight="1">
      <c r="B37" s="286"/>
      <c r="C37" s="286"/>
      <c r="D37" s="289"/>
      <c r="E37" s="289"/>
      <c r="F37" s="289"/>
      <c r="G37" s="286"/>
    </row>
    <row r="38" spans="2:7" ht="30" customHeight="1">
      <c r="B38" s="286" t="s">
        <v>726</v>
      </c>
      <c r="C38" s="286"/>
      <c r="D38" s="289">
        <f>SUM(D39:D41)</f>
        <v>0</v>
      </c>
      <c r="E38" s="289">
        <f>SUM(E39:E41)</f>
        <v>0</v>
      </c>
      <c r="F38" s="289">
        <f>SUM(F39:F41)</f>
        <v>0</v>
      </c>
      <c r="G38" s="286"/>
    </row>
    <row r="39" spans="2:7" ht="30" customHeight="1">
      <c r="B39" s="286"/>
      <c r="C39" s="286" t="s">
        <v>719</v>
      </c>
      <c r="D39" s="289"/>
      <c r="E39" s="289"/>
      <c r="F39" s="289"/>
      <c r="G39" s="286"/>
    </row>
    <row r="40" spans="2:7" ht="30" customHeight="1">
      <c r="B40" s="286"/>
      <c r="C40" s="286" t="s">
        <v>705</v>
      </c>
      <c r="D40" s="289"/>
      <c r="E40" s="289"/>
      <c r="F40" s="289"/>
      <c r="G40" s="286"/>
    </row>
    <row r="41" spans="2:7" ht="30" customHeight="1">
      <c r="B41" s="286"/>
      <c r="C41" s="286" t="s">
        <v>720</v>
      </c>
      <c r="D41" s="289"/>
      <c r="E41" s="289"/>
      <c r="F41" s="289"/>
      <c r="G41" s="286"/>
    </row>
    <row r="42" spans="2:7" ht="9.9" customHeight="1">
      <c r="B42" s="283"/>
      <c r="C42" s="285"/>
      <c r="D42" s="297"/>
      <c r="E42" s="297"/>
      <c r="F42" s="297"/>
      <c r="G42" s="285"/>
    </row>
    <row r="43" spans="2:7" ht="20.100000000000001" customHeight="1">
      <c r="B43" s="298" t="s">
        <v>712</v>
      </c>
      <c r="C43" s="286"/>
      <c r="D43" s="289">
        <f>SUM(D8,D13,D18,D23,D28,D33,D38)</f>
        <v>0</v>
      </c>
      <c r="E43" s="289">
        <f>SUM(E8,E13,E18,E23,E28,E33,E38)</f>
        <v>0</v>
      </c>
      <c r="F43" s="289">
        <f>SUM(F8,F13,F18,F23,F28,F33,F38)</f>
        <v>0</v>
      </c>
      <c r="G43" s="286"/>
    </row>
    <row r="44" spans="2:7" ht="9.9"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I13"/>
  <sheetViews>
    <sheetView view="pageBreakPreview" zoomScaleNormal="100" zoomScaleSheetLayoutView="100" workbookViewId="0">
      <selection activeCell="E21" sqref="E21"/>
    </sheetView>
  </sheetViews>
  <sheetFormatPr defaultRowHeight="14.4"/>
  <cols>
    <col min="1" max="1" width="1.21875" style="299" customWidth="1"/>
    <col min="2" max="2" width="29.88671875" style="299" customWidth="1"/>
    <col min="3" max="3" width="21.44140625" style="299" customWidth="1"/>
    <col min="4" max="4" width="21" style="299" customWidth="1"/>
    <col min="5" max="5" width="25.109375" style="299" customWidth="1"/>
    <col min="6" max="6" width="24.77734375" style="299" customWidth="1"/>
    <col min="7" max="8" width="23.6640625" style="299" customWidth="1"/>
    <col min="9" max="9" width="25.88671875" style="299" customWidth="1"/>
    <col min="10" max="255" width="9" style="299"/>
    <col min="256" max="256" width="1.21875" style="299" customWidth="1"/>
    <col min="257" max="257" width="25.6640625" style="299" customWidth="1"/>
    <col min="258" max="261" width="13.6640625" style="299" customWidth="1"/>
    <col min="262" max="262" width="30.6640625" style="299" customWidth="1"/>
    <col min="263" max="511" width="9" style="299"/>
    <col min="512" max="512" width="1.21875" style="299" customWidth="1"/>
    <col min="513" max="513" width="25.6640625" style="299" customWidth="1"/>
    <col min="514" max="517" width="13.6640625" style="299" customWidth="1"/>
    <col min="518" max="518" width="30.6640625" style="299" customWidth="1"/>
    <col min="519" max="767" width="9" style="299"/>
    <col min="768" max="768" width="1.21875" style="299" customWidth="1"/>
    <col min="769" max="769" width="25.6640625" style="299" customWidth="1"/>
    <col min="770" max="773" width="13.6640625" style="299" customWidth="1"/>
    <col min="774" max="774" width="30.6640625" style="299" customWidth="1"/>
    <col min="775" max="1023" width="9" style="299"/>
    <col min="1024" max="1024" width="1.21875" style="299" customWidth="1"/>
    <col min="1025" max="1025" width="25.6640625" style="299" customWidth="1"/>
    <col min="1026" max="1029" width="13.6640625" style="299" customWidth="1"/>
    <col min="1030" max="1030" width="30.6640625" style="299" customWidth="1"/>
    <col min="1031" max="1279" width="9" style="299"/>
    <col min="1280" max="1280" width="1.21875" style="299" customWidth="1"/>
    <col min="1281" max="1281" width="25.6640625" style="299" customWidth="1"/>
    <col min="1282" max="1285" width="13.6640625" style="299" customWidth="1"/>
    <col min="1286" max="1286" width="30.6640625" style="299" customWidth="1"/>
    <col min="1287" max="1535" width="9" style="299"/>
    <col min="1536" max="1536" width="1.21875" style="299" customWidth="1"/>
    <col min="1537" max="1537" width="25.6640625" style="299" customWidth="1"/>
    <col min="1538" max="1541" width="13.6640625" style="299" customWidth="1"/>
    <col min="1542" max="1542" width="30.6640625" style="299" customWidth="1"/>
    <col min="1543" max="1791" width="9" style="299"/>
    <col min="1792" max="1792" width="1.21875" style="299" customWidth="1"/>
    <col min="1793" max="1793" width="25.6640625" style="299" customWidth="1"/>
    <col min="1794" max="1797" width="13.6640625" style="299" customWidth="1"/>
    <col min="1798" max="1798" width="30.6640625" style="299" customWidth="1"/>
    <col min="1799" max="2047" width="9" style="299"/>
    <col min="2048" max="2048" width="1.21875" style="299" customWidth="1"/>
    <col min="2049" max="2049" width="25.6640625" style="299" customWidth="1"/>
    <col min="2050" max="2053" width="13.6640625" style="299" customWidth="1"/>
    <col min="2054" max="2054" width="30.6640625" style="299" customWidth="1"/>
    <col min="2055" max="2303" width="9" style="299"/>
    <col min="2304" max="2304" width="1.21875" style="299" customWidth="1"/>
    <col min="2305" max="2305" width="25.6640625" style="299" customWidth="1"/>
    <col min="2306" max="2309" width="13.6640625" style="299" customWidth="1"/>
    <col min="2310" max="2310" width="30.6640625" style="299" customWidth="1"/>
    <col min="2311" max="2559" width="9" style="299"/>
    <col min="2560" max="2560" width="1.21875" style="299" customWidth="1"/>
    <col min="2561" max="2561" width="25.6640625" style="299" customWidth="1"/>
    <col min="2562" max="2565" width="13.6640625" style="299" customWidth="1"/>
    <col min="2566" max="2566" width="30.6640625" style="299" customWidth="1"/>
    <col min="2567" max="2815" width="9" style="299"/>
    <col min="2816" max="2816" width="1.21875" style="299" customWidth="1"/>
    <col min="2817" max="2817" width="25.6640625" style="299" customWidth="1"/>
    <col min="2818" max="2821" width="13.6640625" style="299" customWidth="1"/>
    <col min="2822" max="2822" width="30.6640625" style="299" customWidth="1"/>
    <col min="2823" max="3071" width="9" style="299"/>
    <col min="3072" max="3072" width="1.21875" style="299" customWidth="1"/>
    <col min="3073" max="3073" width="25.6640625" style="299" customWidth="1"/>
    <col min="3074" max="3077" width="13.6640625" style="299" customWidth="1"/>
    <col min="3078" max="3078" width="30.6640625" style="299" customWidth="1"/>
    <col min="3079" max="3327" width="9" style="299"/>
    <col min="3328" max="3328" width="1.21875" style="299" customWidth="1"/>
    <col min="3329" max="3329" width="25.6640625" style="299" customWidth="1"/>
    <col min="3330" max="3333" width="13.6640625" style="299" customWidth="1"/>
    <col min="3334" max="3334" width="30.6640625" style="299" customWidth="1"/>
    <col min="3335" max="3583" width="9" style="299"/>
    <col min="3584" max="3584" width="1.21875" style="299" customWidth="1"/>
    <col min="3585" max="3585" width="25.6640625" style="299" customWidth="1"/>
    <col min="3586" max="3589" width="13.6640625" style="299" customWidth="1"/>
    <col min="3590" max="3590" width="30.6640625" style="299" customWidth="1"/>
    <col min="3591" max="3839" width="9" style="299"/>
    <col min="3840" max="3840" width="1.21875" style="299" customWidth="1"/>
    <col min="3841" max="3841" width="25.6640625" style="299" customWidth="1"/>
    <col min="3842" max="3845" width="13.6640625" style="299" customWidth="1"/>
    <col min="3846" max="3846" width="30.6640625" style="299" customWidth="1"/>
    <col min="3847" max="4095" width="9" style="299"/>
    <col min="4096" max="4096" width="1.21875" style="299" customWidth="1"/>
    <col min="4097" max="4097" width="25.6640625" style="299" customWidth="1"/>
    <col min="4098" max="4101" width="13.6640625" style="299" customWidth="1"/>
    <col min="4102" max="4102" width="30.6640625" style="299" customWidth="1"/>
    <col min="4103" max="4351" width="9" style="299"/>
    <col min="4352" max="4352" width="1.21875" style="299" customWidth="1"/>
    <col min="4353" max="4353" width="25.6640625" style="299" customWidth="1"/>
    <col min="4354" max="4357" width="13.6640625" style="299" customWidth="1"/>
    <col min="4358" max="4358" width="30.6640625" style="299" customWidth="1"/>
    <col min="4359" max="4607" width="9" style="299"/>
    <col min="4608" max="4608" width="1.21875" style="299" customWidth="1"/>
    <col min="4609" max="4609" width="25.6640625" style="299" customWidth="1"/>
    <col min="4610" max="4613" width="13.6640625" style="299" customWidth="1"/>
    <col min="4614" max="4614" width="30.6640625" style="299" customWidth="1"/>
    <col min="4615" max="4863" width="9" style="299"/>
    <col min="4864" max="4864" width="1.21875" style="299" customWidth="1"/>
    <col min="4865" max="4865" width="25.6640625" style="299" customWidth="1"/>
    <col min="4866" max="4869" width="13.6640625" style="299" customWidth="1"/>
    <col min="4870" max="4870" width="30.6640625" style="299" customWidth="1"/>
    <col min="4871" max="5119" width="9" style="299"/>
    <col min="5120" max="5120" width="1.21875" style="299" customWidth="1"/>
    <col min="5121" max="5121" width="25.6640625" style="299" customWidth="1"/>
    <col min="5122" max="5125" width="13.6640625" style="299" customWidth="1"/>
    <col min="5126" max="5126" width="30.6640625" style="299" customWidth="1"/>
    <col min="5127" max="5375" width="9" style="299"/>
    <col min="5376" max="5376" width="1.21875" style="299" customWidth="1"/>
    <col min="5377" max="5377" width="25.6640625" style="299" customWidth="1"/>
    <col min="5378" max="5381" width="13.6640625" style="299" customWidth="1"/>
    <col min="5382" max="5382" width="30.6640625" style="299" customWidth="1"/>
    <col min="5383" max="5631" width="9" style="299"/>
    <col min="5632" max="5632" width="1.21875" style="299" customWidth="1"/>
    <col min="5633" max="5633" width="25.6640625" style="299" customWidth="1"/>
    <col min="5634" max="5637" width="13.6640625" style="299" customWidth="1"/>
    <col min="5638" max="5638" width="30.6640625" style="299" customWidth="1"/>
    <col min="5639" max="5887" width="9" style="299"/>
    <col min="5888" max="5888" width="1.21875" style="299" customWidth="1"/>
    <col min="5889" max="5889" width="25.6640625" style="299" customWidth="1"/>
    <col min="5890" max="5893" width="13.6640625" style="299" customWidth="1"/>
    <col min="5894" max="5894" width="30.6640625" style="299" customWidth="1"/>
    <col min="5895" max="6143" width="9" style="299"/>
    <col min="6144" max="6144" width="1.21875" style="299" customWidth="1"/>
    <col min="6145" max="6145" width="25.6640625" style="299" customWidth="1"/>
    <col min="6146" max="6149" width="13.6640625" style="299" customWidth="1"/>
    <col min="6150" max="6150" width="30.6640625" style="299" customWidth="1"/>
    <col min="6151" max="6399" width="9" style="299"/>
    <col min="6400" max="6400" width="1.21875" style="299" customWidth="1"/>
    <col min="6401" max="6401" width="25.6640625" style="299" customWidth="1"/>
    <col min="6402" max="6405" width="13.6640625" style="299" customWidth="1"/>
    <col min="6406" max="6406" width="30.6640625" style="299" customWidth="1"/>
    <col min="6407" max="6655" width="9" style="299"/>
    <col min="6656" max="6656" width="1.21875" style="299" customWidth="1"/>
    <col min="6657" max="6657" width="25.6640625" style="299" customWidth="1"/>
    <col min="6658" max="6661" width="13.6640625" style="299" customWidth="1"/>
    <col min="6662" max="6662" width="30.6640625" style="299" customWidth="1"/>
    <col min="6663" max="6911" width="9" style="299"/>
    <col min="6912" max="6912" width="1.21875" style="299" customWidth="1"/>
    <col min="6913" max="6913" width="25.6640625" style="299" customWidth="1"/>
    <col min="6914" max="6917" width="13.6640625" style="299" customWidth="1"/>
    <col min="6918" max="6918" width="30.6640625" style="299" customWidth="1"/>
    <col min="6919" max="7167" width="9" style="299"/>
    <col min="7168" max="7168" width="1.21875" style="299" customWidth="1"/>
    <col min="7169" max="7169" width="25.6640625" style="299" customWidth="1"/>
    <col min="7170" max="7173" width="13.6640625" style="299" customWidth="1"/>
    <col min="7174" max="7174" width="30.6640625" style="299" customWidth="1"/>
    <col min="7175" max="7423" width="9" style="299"/>
    <col min="7424" max="7424" width="1.21875" style="299" customWidth="1"/>
    <col min="7425" max="7425" width="25.6640625" style="299" customWidth="1"/>
    <col min="7426" max="7429" width="13.6640625" style="299" customWidth="1"/>
    <col min="7430" max="7430" width="30.6640625" style="299" customWidth="1"/>
    <col min="7431" max="7679" width="9" style="299"/>
    <col min="7680" max="7680" width="1.21875" style="299" customWidth="1"/>
    <col min="7681" max="7681" width="25.6640625" style="299" customWidth="1"/>
    <col min="7682" max="7685" width="13.6640625" style="299" customWidth="1"/>
    <col min="7686" max="7686" width="30.6640625" style="299" customWidth="1"/>
    <col min="7687" max="7935" width="9" style="299"/>
    <col min="7936" max="7936" width="1.21875" style="299" customWidth="1"/>
    <col min="7937" max="7937" width="25.6640625" style="299" customWidth="1"/>
    <col min="7938" max="7941" width="13.6640625" style="299" customWidth="1"/>
    <col min="7942" max="7942" width="30.6640625" style="299" customWidth="1"/>
    <col min="7943" max="8191" width="9" style="299"/>
    <col min="8192" max="8192" width="1.21875" style="299" customWidth="1"/>
    <col min="8193" max="8193" width="25.6640625" style="299" customWidth="1"/>
    <col min="8194" max="8197" width="13.6640625" style="299" customWidth="1"/>
    <col min="8198" max="8198" width="30.6640625" style="299" customWidth="1"/>
    <col min="8199" max="8447" width="9" style="299"/>
    <col min="8448" max="8448" width="1.21875" style="299" customWidth="1"/>
    <col min="8449" max="8449" width="25.6640625" style="299" customWidth="1"/>
    <col min="8450" max="8453" width="13.6640625" style="299" customWidth="1"/>
    <col min="8454" max="8454" width="30.6640625" style="299" customWidth="1"/>
    <col min="8455" max="8703" width="9" style="299"/>
    <col min="8704" max="8704" width="1.21875" style="299" customWidth="1"/>
    <col min="8705" max="8705" width="25.6640625" style="299" customWidth="1"/>
    <col min="8706" max="8709" width="13.6640625" style="299" customWidth="1"/>
    <col min="8710" max="8710" width="30.6640625" style="299" customWidth="1"/>
    <col min="8711" max="8959" width="9" style="299"/>
    <col min="8960" max="8960" width="1.21875" style="299" customWidth="1"/>
    <col min="8961" max="8961" width="25.6640625" style="299" customWidth="1"/>
    <col min="8962" max="8965" width="13.6640625" style="299" customWidth="1"/>
    <col min="8966" max="8966" width="30.6640625" style="299" customWidth="1"/>
    <col min="8967" max="9215" width="9" style="299"/>
    <col min="9216" max="9216" width="1.21875" style="299" customWidth="1"/>
    <col min="9217" max="9217" width="25.6640625" style="299" customWidth="1"/>
    <col min="9218" max="9221" width="13.6640625" style="299" customWidth="1"/>
    <col min="9222" max="9222" width="30.6640625" style="299" customWidth="1"/>
    <col min="9223" max="9471" width="9" style="299"/>
    <col min="9472" max="9472" width="1.21875" style="299" customWidth="1"/>
    <col min="9473" max="9473" width="25.6640625" style="299" customWidth="1"/>
    <col min="9474" max="9477" width="13.6640625" style="299" customWidth="1"/>
    <col min="9478" max="9478" width="30.6640625" style="299" customWidth="1"/>
    <col min="9479" max="9727" width="9" style="299"/>
    <col min="9728" max="9728" width="1.21875" style="299" customWidth="1"/>
    <col min="9729" max="9729" width="25.6640625" style="299" customWidth="1"/>
    <col min="9730" max="9733" width="13.6640625" style="299" customWidth="1"/>
    <col min="9734" max="9734" width="30.6640625" style="299" customWidth="1"/>
    <col min="9735" max="9983" width="9" style="299"/>
    <col min="9984" max="9984" width="1.21875" style="299" customWidth="1"/>
    <col min="9985" max="9985" width="25.6640625" style="299" customWidth="1"/>
    <col min="9986" max="9989" width="13.6640625" style="299" customWidth="1"/>
    <col min="9990" max="9990" width="30.6640625" style="299" customWidth="1"/>
    <col min="9991" max="10239" width="9" style="299"/>
    <col min="10240" max="10240" width="1.21875" style="299" customWidth="1"/>
    <col min="10241" max="10241" width="25.6640625" style="299" customWidth="1"/>
    <col min="10242" max="10245" width="13.6640625" style="299" customWidth="1"/>
    <col min="10246" max="10246" width="30.6640625" style="299" customWidth="1"/>
    <col min="10247" max="10495" width="9" style="299"/>
    <col min="10496" max="10496" width="1.21875" style="299" customWidth="1"/>
    <col min="10497" max="10497" width="25.6640625" style="299" customWidth="1"/>
    <col min="10498" max="10501" width="13.6640625" style="299" customWidth="1"/>
    <col min="10502" max="10502" width="30.6640625" style="299" customWidth="1"/>
    <col min="10503" max="10751" width="9" style="299"/>
    <col min="10752" max="10752" width="1.21875" style="299" customWidth="1"/>
    <col min="10753" max="10753" width="25.6640625" style="299" customWidth="1"/>
    <col min="10754" max="10757" width="13.6640625" style="299" customWidth="1"/>
    <col min="10758" max="10758" width="30.6640625" style="299" customWidth="1"/>
    <col min="10759" max="11007" width="9" style="299"/>
    <col min="11008" max="11008" width="1.21875" style="299" customWidth="1"/>
    <col min="11009" max="11009" width="25.6640625" style="299" customWidth="1"/>
    <col min="11010" max="11013" width="13.6640625" style="299" customWidth="1"/>
    <col min="11014" max="11014" width="30.6640625" style="299" customWidth="1"/>
    <col min="11015" max="11263" width="9" style="299"/>
    <col min="11264" max="11264" width="1.21875" style="299" customWidth="1"/>
    <col min="11265" max="11265" width="25.6640625" style="299" customWidth="1"/>
    <col min="11266" max="11269" width="13.6640625" style="299" customWidth="1"/>
    <col min="11270" max="11270" width="30.6640625" style="299" customWidth="1"/>
    <col min="11271" max="11519" width="9" style="299"/>
    <col min="11520" max="11520" width="1.21875" style="299" customWidth="1"/>
    <col min="11521" max="11521" width="25.6640625" style="299" customWidth="1"/>
    <col min="11522" max="11525" width="13.6640625" style="299" customWidth="1"/>
    <col min="11526" max="11526" width="30.6640625" style="299" customWidth="1"/>
    <col min="11527" max="11775" width="9" style="299"/>
    <col min="11776" max="11776" width="1.21875" style="299" customWidth="1"/>
    <col min="11777" max="11777" width="25.6640625" style="299" customWidth="1"/>
    <col min="11778" max="11781" width="13.6640625" style="299" customWidth="1"/>
    <col min="11782" max="11782" width="30.6640625" style="299" customWidth="1"/>
    <col min="11783" max="12031" width="9" style="299"/>
    <col min="12032" max="12032" width="1.21875" style="299" customWidth="1"/>
    <col min="12033" max="12033" width="25.6640625" style="299" customWidth="1"/>
    <col min="12034" max="12037" width="13.6640625" style="299" customWidth="1"/>
    <col min="12038" max="12038" width="30.6640625" style="299" customWidth="1"/>
    <col min="12039" max="12287" width="9" style="299"/>
    <col min="12288" max="12288" width="1.21875" style="299" customWidth="1"/>
    <col min="12289" max="12289" width="25.6640625" style="299" customWidth="1"/>
    <col min="12290" max="12293" width="13.6640625" style="299" customWidth="1"/>
    <col min="12294" max="12294" width="30.6640625" style="299" customWidth="1"/>
    <col min="12295" max="12543" width="9" style="299"/>
    <col min="12544" max="12544" width="1.21875" style="299" customWidth="1"/>
    <col min="12545" max="12545" width="25.6640625" style="299" customWidth="1"/>
    <col min="12546" max="12549" width="13.6640625" style="299" customWidth="1"/>
    <col min="12550" max="12550" width="30.6640625" style="299" customWidth="1"/>
    <col min="12551" max="12799" width="9" style="299"/>
    <col min="12800" max="12800" width="1.21875" style="299" customWidth="1"/>
    <col min="12801" max="12801" width="25.6640625" style="299" customWidth="1"/>
    <col min="12802" max="12805" width="13.6640625" style="299" customWidth="1"/>
    <col min="12806" max="12806" width="30.6640625" style="299" customWidth="1"/>
    <col min="12807" max="13055" width="9" style="299"/>
    <col min="13056" max="13056" width="1.21875" style="299" customWidth="1"/>
    <col min="13057" max="13057" width="25.6640625" style="299" customWidth="1"/>
    <col min="13058" max="13061" width="13.6640625" style="299" customWidth="1"/>
    <col min="13062" max="13062" width="30.6640625" style="299" customWidth="1"/>
    <col min="13063" max="13311" width="9" style="299"/>
    <col min="13312" max="13312" width="1.21875" style="299" customWidth="1"/>
    <col min="13313" max="13313" width="25.6640625" style="299" customWidth="1"/>
    <col min="13314" max="13317" width="13.6640625" style="299" customWidth="1"/>
    <col min="13318" max="13318" width="30.6640625" style="299" customWidth="1"/>
    <col min="13319" max="13567" width="9" style="299"/>
    <col min="13568" max="13568" width="1.21875" style="299" customWidth="1"/>
    <col min="13569" max="13569" width="25.6640625" style="299" customWidth="1"/>
    <col min="13570" max="13573" width="13.6640625" style="299" customWidth="1"/>
    <col min="13574" max="13574" width="30.6640625" style="299" customWidth="1"/>
    <col min="13575" max="13823" width="9" style="299"/>
    <col min="13824" max="13824" width="1.21875" style="299" customWidth="1"/>
    <col min="13825" max="13825" width="25.6640625" style="299" customWidth="1"/>
    <col min="13826" max="13829" width="13.6640625" style="299" customWidth="1"/>
    <col min="13830" max="13830" width="30.6640625" style="299" customWidth="1"/>
    <col min="13831" max="14079" width="9" style="299"/>
    <col min="14080" max="14080" width="1.21875" style="299" customWidth="1"/>
    <col min="14081" max="14081" width="25.6640625" style="299" customWidth="1"/>
    <col min="14082" max="14085" width="13.6640625" style="299" customWidth="1"/>
    <col min="14086" max="14086" width="30.6640625" style="299" customWidth="1"/>
    <col min="14087" max="14335" width="9" style="299"/>
    <col min="14336" max="14336" width="1.21875" style="299" customWidth="1"/>
    <col min="14337" max="14337" width="25.6640625" style="299" customWidth="1"/>
    <col min="14338" max="14341" width="13.6640625" style="299" customWidth="1"/>
    <col min="14342" max="14342" width="30.6640625" style="299" customWidth="1"/>
    <col min="14343" max="14591" width="9" style="299"/>
    <col min="14592" max="14592" width="1.21875" style="299" customWidth="1"/>
    <col min="14593" max="14593" width="25.6640625" style="299" customWidth="1"/>
    <col min="14594" max="14597" width="13.6640625" style="299" customWidth="1"/>
    <col min="14598" max="14598" width="30.6640625" style="299" customWidth="1"/>
    <col min="14599" max="14847" width="9" style="299"/>
    <col min="14848" max="14848" width="1.21875" style="299" customWidth="1"/>
    <col min="14849" max="14849" width="25.6640625" style="299" customWidth="1"/>
    <col min="14850" max="14853" width="13.6640625" style="299" customWidth="1"/>
    <col min="14854" max="14854" width="30.6640625" style="299" customWidth="1"/>
    <col min="14855" max="15103" width="9" style="299"/>
    <col min="15104" max="15104" width="1.21875" style="299" customWidth="1"/>
    <col min="15105" max="15105" width="25.6640625" style="299" customWidth="1"/>
    <col min="15106" max="15109" width="13.6640625" style="299" customWidth="1"/>
    <col min="15110" max="15110" width="30.6640625" style="299" customWidth="1"/>
    <col min="15111" max="15359" width="9" style="299"/>
    <col min="15360" max="15360" width="1.21875" style="299" customWidth="1"/>
    <col min="15361" max="15361" width="25.6640625" style="299" customWidth="1"/>
    <col min="15362" max="15365" width="13.6640625" style="299" customWidth="1"/>
    <col min="15366" max="15366" width="30.6640625" style="299" customWidth="1"/>
    <col min="15367" max="15615" width="9" style="299"/>
    <col min="15616" max="15616" width="1.21875" style="299" customWidth="1"/>
    <col min="15617" max="15617" width="25.6640625" style="299" customWidth="1"/>
    <col min="15618" max="15621" width="13.6640625" style="299" customWidth="1"/>
    <col min="15622" max="15622" width="30.6640625" style="299" customWidth="1"/>
    <col min="15623" max="15871" width="9" style="299"/>
    <col min="15872" max="15872" width="1.21875" style="299" customWidth="1"/>
    <col min="15873" max="15873" width="25.6640625" style="299" customWidth="1"/>
    <col min="15874" max="15877" width="13.6640625" style="299" customWidth="1"/>
    <col min="15878" max="15878" width="30.6640625" style="299" customWidth="1"/>
    <col min="15879" max="16127" width="9" style="299"/>
    <col min="16128" max="16128" width="1.21875" style="299" customWidth="1"/>
    <col min="16129" max="16129" width="25.6640625" style="299" customWidth="1"/>
    <col min="16130" max="16133" width="13.6640625" style="299" customWidth="1"/>
    <col min="16134" max="16134" width="30.6640625" style="299" customWidth="1"/>
    <col min="16135" max="16384" width="9" style="299"/>
  </cols>
  <sheetData>
    <row r="1" spans="2:9" ht="17.25" customHeight="1">
      <c r="B1" s="386"/>
      <c r="C1" s="386"/>
      <c r="D1" s="386"/>
      <c r="E1" s="386"/>
      <c r="F1" s="386"/>
      <c r="G1" s="388"/>
      <c r="H1" s="388"/>
      <c r="I1" s="389" t="s">
        <v>731</v>
      </c>
    </row>
    <row r="2" spans="2:9" ht="19.5" customHeight="1">
      <c r="B2" s="386" t="s">
        <v>785</v>
      </c>
      <c r="C2" s="390"/>
      <c r="D2" s="390"/>
      <c r="E2" s="390"/>
      <c r="F2" s="390"/>
      <c r="G2" s="388"/>
      <c r="H2" s="388"/>
      <c r="I2" s="388"/>
    </row>
    <row r="3" spans="2:9" ht="17.25" customHeight="1">
      <c r="B3" s="386"/>
      <c r="C3" s="386"/>
      <c r="D3" s="386"/>
      <c r="E3" s="386"/>
      <c r="F3" s="386"/>
      <c r="G3" s="388"/>
      <c r="H3" s="388"/>
      <c r="I3" s="388"/>
    </row>
    <row r="4" spans="2:9" ht="17.25" customHeight="1">
      <c r="B4" s="373" t="s">
        <v>747</v>
      </c>
      <c r="C4" s="386"/>
      <c r="D4" s="386"/>
      <c r="E4" s="386"/>
      <c r="F4" s="386"/>
      <c r="G4" s="388"/>
      <c r="H4" s="388"/>
      <c r="I4" s="388"/>
    </row>
    <row r="5" spans="2:9" ht="18" customHeight="1">
      <c r="B5" s="466" t="s">
        <v>732</v>
      </c>
      <c r="C5" s="467"/>
      <c r="D5" s="468"/>
      <c r="E5" s="453" t="s">
        <v>733</v>
      </c>
      <c r="F5" s="453" t="s">
        <v>800</v>
      </c>
      <c r="G5" s="455" t="s">
        <v>697</v>
      </c>
      <c r="H5" s="456"/>
      <c r="I5" s="388"/>
    </row>
    <row r="6" spans="2:9" ht="18" customHeight="1">
      <c r="B6" s="469"/>
      <c r="C6" s="470"/>
      <c r="D6" s="471"/>
      <c r="E6" s="454"/>
      <c r="F6" s="454"/>
      <c r="G6" s="455"/>
      <c r="H6" s="456"/>
      <c r="I6" s="388"/>
    </row>
    <row r="7" spans="2:9" ht="30" customHeight="1">
      <c r="B7" s="457"/>
      <c r="C7" s="458"/>
      <c r="D7" s="459"/>
      <c r="E7" s="374"/>
      <c r="F7" s="374"/>
      <c r="G7" s="455"/>
      <c r="H7" s="456"/>
      <c r="I7" s="388"/>
    </row>
    <row r="8" spans="2:9" ht="17.25" customHeight="1">
      <c r="B8" s="382"/>
      <c r="C8" s="380"/>
      <c r="D8" s="380"/>
      <c r="E8" s="380"/>
      <c r="F8" s="380"/>
      <c r="G8" s="381"/>
      <c r="H8" s="381"/>
      <c r="I8" s="381"/>
    </row>
    <row r="9" spans="2:9" ht="17.25" customHeight="1">
      <c r="B9" s="386" t="s">
        <v>734</v>
      </c>
      <c r="C9" s="386"/>
      <c r="D9" s="386"/>
      <c r="E9" s="386"/>
      <c r="F9" s="380"/>
      <c r="G9" s="381"/>
      <c r="H9" s="381"/>
      <c r="I9" s="381"/>
    </row>
    <row r="10" spans="2:9" ht="17.25" customHeight="1">
      <c r="B10" s="387"/>
      <c r="C10" s="386"/>
      <c r="D10" s="386"/>
      <c r="E10" s="386"/>
      <c r="F10" s="380"/>
      <c r="G10" s="381"/>
      <c r="H10" s="381"/>
      <c r="I10" s="381"/>
    </row>
    <row r="11" spans="2:9" ht="30" customHeight="1">
      <c r="B11" s="455" t="s">
        <v>642</v>
      </c>
      <c r="C11" s="456"/>
      <c r="D11" s="464" t="s">
        <v>801</v>
      </c>
      <c r="E11" s="465"/>
      <c r="F11" s="383"/>
      <c r="G11" s="384"/>
      <c r="H11" s="385"/>
      <c r="I11" s="381"/>
    </row>
    <row r="12" spans="2:9" ht="30" customHeight="1">
      <c r="B12" s="460">
        <f>E7</f>
        <v>0</v>
      </c>
      <c r="C12" s="461"/>
      <c r="D12" s="462">
        <f>F7</f>
        <v>0</v>
      </c>
      <c r="E12" s="463"/>
      <c r="F12" s="383"/>
      <c r="G12" s="384"/>
      <c r="H12" s="385"/>
      <c r="I12" s="381"/>
    </row>
    <row r="13" spans="2:9" ht="17.25" customHeight="1">
      <c r="B13" s="300"/>
      <c r="C13" s="300"/>
      <c r="D13" s="300"/>
      <c r="E13" s="300"/>
      <c r="F13" s="300"/>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132</vt:i4>
      </vt:variant>
    </vt:vector>
  </HeadingPairs>
  <TitlesOfParts>
    <vt:vector size="166"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花山 弘</cp:lastModifiedBy>
  <cp:lastPrinted>2023-05-08T06:10:30Z</cp:lastPrinted>
  <dcterms:created xsi:type="dcterms:W3CDTF">1997-01-08T22:48:59Z</dcterms:created>
  <dcterms:modified xsi:type="dcterms:W3CDTF">2024-01-24T06:03:56Z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